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TULOKSET" sheetId="1" r:id="rId1"/>
    <sheet name="Juniori Rating 1 poolit" sheetId="2" r:id="rId2"/>
    <sheet name="Juniori Rating 2" sheetId="3" r:id="rId3"/>
    <sheet name="Juniori Rating 3" sheetId="4" r:id="rId4"/>
    <sheet name="Juniori Rating 4" sheetId="5" r:id="rId5"/>
    <sheet name="np Rating 1 poolit" sheetId="6" r:id="rId6"/>
    <sheet name="np Rating 2 poolit" sheetId="7" r:id="rId7"/>
    <sheet name="np Rating 3 poolit" sheetId="8" r:id="rId8"/>
    <sheet name="np Rating 4 poolit" sheetId="9" r:id="rId9"/>
    <sheet name="RATING 1 poolit" sheetId="10" r:id="rId10"/>
    <sheet name="RATING 1-JATKO" sheetId="11" r:id="rId11"/>
    <sheet name="RATING 2 poolit" sheetId="12" r:id="rId12"/>
    <sheet name="RATING 2-JATKO" sheetId="13" r:id="rId13"/>
    <sheet name="RATING 3 poolit" sheetId="14" r:id="rId14"/>
    <sheet name="RATING 3-JATKO" sheetId="15" r:id="rId15"/>
    <sheet name="RATING 4 poolit" sheetId="16" r:id="rId16"/>
    <sheet name="RATING 4-JATKO" sheetId="17" r:id="rId17"/>
    <sheet name="RATING 5 poolit" sheetId="18" r:id="rId18"/>
    <sheet name="RATING 5-JATKO" sheetId="19" r:id="rId19"/>
    <sheet name="RATING 6 poolit" sheetId="20" r:id="rId20"/>
    <sheet name="RATING 6-JATKO" sheetId="21" r:id="rId21"/>
    <sheet name="RATING 7 pooli" sheetId="22" r:id="rId22"/>
    <sheet name="Tasoitus" sheetId="23" r:id="rId23"/>
  </sheets>
  <definedNames/>
  <calcPr fullCalcOnLoad="1"/>
</workbook>
</file>

<file path=xl/sharedStrings.xml><?xml version="1.0" encoding="utf-8"?>
<sst xmlns="http://schemas.openxmlformats.org/spreadsheetml/2006/main" count="3999" uniqueCount="698">
  <si>
    <t>Kaarron Rakennus Open Ylivieska 10.12.2016</t>
  </si>
  <si>
    <t>Juniori Rating 1</t>
  </si>
  <si>
    <t>Klo 9.30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</si>
  <si>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</si>
  <si>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</si>
  <si>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</si>
  <si>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</si>
  <si>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</si>
  <si>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</si>
  <si>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</si>
  <si>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</si>
  <si>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1891</t>
  </si>
  <si>
    <t>Tuuttila Juhana</t>
  </si>
  <si>
    <t>OPT-86</t>
  </si>
  <si>
    <t>2</t>
  </si>
  <si>
    <t>8-3</t>
  </si>
  <si>
    <t>115-103</t>
  </si>
  <si>
    <t>1694</t>
  </si>
  <si>
    <t>Niemitalo Juho</t>
  </si>
  <si>
    <t>3</t>
  </si>
  <si>
    <t>9-2</t>
  </si>
  <si>
    <t>126-87</t>
  </si>
  <si>
    <t>1272</t>
  </si>
  <si>
    <t>Tapaus Teemu</t>
  </si>
  <si>
    <t>3-6</t>
  </si>
  <si>
    <t>89-85</t>
  </si>
  <si>
    <t>4</t>
  </si>
  <si>
    <t>1093</t>
  </si>
  <si>
    <t>Jokiranta Risto</t>
  </si>
  <si>
    <t>SeSi</t>
  </si>
  <si>
    <t>0</t>
  </si>
  <si>
    <t>0-9</t>
  </si>
  <si>
    <t>44-99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</si>
  <si>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</si>
  <si>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</si>
  <si>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</si>
  <si>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</si>
  <si>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</si>
  <si>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</si>
  <si>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</si>
  <si>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</si>
  <si>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11-7</t>
  </si>
  <si>
    <t>12-10</t>
  </si>
  <si>
    <t>13-11</t>
  </si>
  <si>
    <t>3-0</t>
  </si>
  <si>
    <t>2-4</t>
  </si>
  <si>
    <t>11-6</t>
  </si>
  <si>
    <t>11-1</t>
  </si>
  <si>
    <t>1-4</t>
  </si>
  <si>
    <t>11-4</t>
  </si>
  <si>
    <t>11-9</t>
  </si>
  <si>
    <t>2-3</t>
  </si>
  <si>
    <t>15-13</t>
  </si>
  <si>
    <t>1-2</t>
  </si>
  <si>
    <t>3-11</t>
  </si>
  <si>
    <t>10-12</t>
  </si>
  <si>
    <t>7-11</t>
  </si>
  <si>
    <t>3-4</t>
  </si>
  <si>
    <t>11-3</t>
  </si>
  <si>
    <t>11-5</t>
  </si>
  <si>
    <t xml:space="preserve">Klo </t>
  </si>
  <si>
    <t>Nimi</t>
  </si>
  <si>
    <t>np Rating 1</t>
  </si>
  <si>
    <t>4157</t>
  </si>
  <si>
    <t>Perkkiö Tuomas/Juutinen Jaakko</t>
  </si>
  <si>
    <t>OPT-86/OPT-86</t>
  </si>
  <si>
    <t>12-4</t>
  </si>
  <si>
    <t>167-132</t>
  </si>
  <si>
    <t>4048</t>
  </si>
  <si>
    <t>Oinas Teemu/Palomaa Kristian</t>
  </si>
  <si>
    <t>9-7</t>
  </si>
  <si>
    <t>161-151</t>
  </si>
  <si>
    <t>4016</t>
  </si>
  <si>
    <t>Sorvisto Mika/Hiltunen Seppo</t>
  </si>
  <si>
    <t>10-5</t>
  </si>
  <si>
    <t>149-115</t>
  </si>
  <si>
    <t>3663</t>
  </si>
  <si>
    <t>Heikkilä Janne/Vimpari Lasse</t>
  </si>
  <si>
    <t>KePts/YNM</t>
  </si>
  <si>
    <t>3-12</t>
  </si>
  <si>
    <t>112-158</t>
  </si>
  <si>
    <t>5</t>
  </si>
  <si>
    <t>3513</t>
  </si>
  <si>
    <t>Porthin Christian/Grönhage Christian</t>
  </si>
  <si>
    <t>Halex/Halex</t>
  </si>
  <si>
    <t>4-10</t>
  </si>
  <si>
    <t>110-143</t>
  </si>
  <si>
    <t>1-5</t>
  </si>
  <si>
    <t>9-11</t>
  </si>
  <si>
    <t>11-2</t>
  </si>
  <si>
    <t>11-8</t>
  </si>
  <si>
    <t>14-12</t>
  </si>
  <si>
    <t>3-1</t>
  </si>
  <si>
    <t>6-11</t>
  </si>
  <si>
    <t>2-5</t>
  </si>
  <si>
    <t>5-11</t>
  </si>
  <si>
    <t>4-11</t>
  </si>
  <si>
    <t>4-5</t>
  </si>
  <si>
    <t>11-13</t>
  </si>
  <si>
    <t>3-2</t>
  </si>
  <si>
    <t>3-5</t>
  </si>
  <si>
    <t>np Rating 2</t>
  </si>
  <si>
    <t>3510</t>
  </si>
  <si>
    <t>Ingman Mats/Wennman Henrik</t>
  </si>
  <si>
    <t>KoKu/Riemu</t>
  </si>
  <si>
    <t>12-3</t>
  </si>
  <si>
    <t>156-104</t>
  </si>
  <si>
    <t>3202</t>
  </si>
  <si>
    <t>Ruotsala Jarmo/Sandlin Robin</t>
  </si>
  <si>
    <t>6-9</t>
  </si>
  <si>
    <t>136-152</t>
  </si>
  <si>
    <t>3187</t>
  </si>
  <si>
    <t>Riihimäki Vesamatti/Bäckman Mikael</t>
  </si>
  <si>
    <t>HarSpo/YPTS</t>
  </si>
  <si>
    <t>7-8</t>
  </si>
  <si>
    <t>132-142</t>
  </si>
  <si>
    <t>3022</t>
  </si>
  <si>
    <t>Tero Simo/Knuutinen Martti</t>
  </si>
  <si>
    <t>IPT-94/IPT-94</t>
  </si>
  <si>
    <t>141-129</t>
  </si>
  <si>
    <t>3014</t>
  </si>
  <si>
    <t>Seppälä Marko/Tuuttila Tapio</t>
  </si>
  <si>
    <t>2-12</t>
  </si>
  <si>
    <t>110-148</t>
  </si>
  <si>
    <t>11-0</t>
  </si>
  <si>
    <t>13-15</t>
  </si>
  <si>
    <t>8-11</t>
  </si>
  <si>
    <t>np Rating 3</t>
  </si>
  <si>
    <t>2956</t>
  </si>
  <si>
    <t>Myllylä Lassi/Kokkonen Veijo</t>
  </si>
  <si>
    <t>10-6</t>
  </si>
  <si>
    <t>162-135</t>
  </si>
  <si>
    <t>2889</t>
  </si>
  <si>
    <t>Porthin Tomas/Maliuta Olena</t>
  </si>
  <si>
    <t>157-136</t>
  </si>
  <si>
    <t>2878</t>
  </si>
  <si>
    <t>Annunen Janne/Suopanki Kati</t>
  </si>
  <si>
    <t>OPT-86/YNM</t>
  </si>
  <si>
    <t>153-129</t>
  </si>
  <si>
    <t>2848</t>
  </si>
  <si>
    <t>Pitkänen Harri/Övermark Pekka</t>
  </si>
  <si>
    <t>SeSi/SeSi</t>
  </si>
  <si>
    <t>4-12</t>
  </si>
  <si>
    <t>117-170</t>
  </si>
  <si>
    <t>2724</t>
  </si>
  <si>
    <t>Mustapää Teemu/Niemi Jarmo</t>
  </si>
  <si>
    <t>YPTS/YPTS</t>
  </si>
  <si>
    <t>6-10</t>
  </si>
  <si>
    <t>128-147</t>
  </si>
  <si>
    <t>1-11</t>
  </si>
  <si>
    <t>17-19</t>
  </si>
  <si>
    <t>np Rating 4</t>
  </si>
  <si>
    <t>2605</t>
  </si>
  <si>
    <t>Jokiranta Kari/Antinoja Jari</t>
  </si>
  <si>
    <t>8-4</t>
  </si>
  <si>
    <t>121-101</t>
  </si>
  <si>
    <t>2474</t>
  </si>
  <si>
    <t>Ström Börje/Tevaniemi Juhani</t>
  </si>
  <si>
    <t>KoKu/SeSi</t>
  </si>
  <si>
    <t>114-85</t>
  </si>
  <si>
    <t>2127</t>
  </si>
  <si>
    <t>Ågren Janina/Pääkkö Alice</t>
  </si>
  <si>
    <t>OPT-86/Sesi</t>
  </si>
  <si>
    <t>4-6</t>
  </si>
  <si>
    <t>85-103</t>
  </si>
  <si>
    <t>2002</t>
  </si>
  <si>
    <t>Wallius Esa/Julmala Juha</t>
  </si>
  <si>
    <t>68-99</t>
  </si>
  <si>
    <t>2-11</t>
  </si>
  <si>
    <t>14-16</t>
  </si>
  <si>
    <t>RATING 1</t>
  </si>
  <si>
    <t>Klo 14.00</t>
  </si>
  <si>
    <t>2176</t>
  </si>
  <si>
    <t>Perkkiö Tuomas</t>
  </si>
  <si>
    <t>15-4</t>
  </si>
  <si>
    <t>197-150</t>
  </si>
  <si>
    <t>2058</t>
  </si>
  <si>
    <t>Oinas Teemu</t>
  </si>
  <si>
    <t>13-7</t>
  </si>
  <si>
    <t>214-170</t>
  </si>
  <si>
    <t>2027</t>
  </si>
  <si>
    <t>Hartikainen Iivari</t>
  </si>
  <si>
    <t>KuPTS</t>
  </si>
  <si>
    <t>171-151</t>
  </si>
  <si>
    <t>1987</t>
  </si>
  <si>
    <t>Virnes Markku</t>
  </si>
  <si>
    <t>JysRy</t>
  </si>
  <si>
    <t>198-195</t>
  </si>
  <si>
    <t>1937</t>
  </si>
  <si>
    <t>Halonen Olli-Ville</t>
  </si>
  <si>
    <t>8-13</t>
  </si>
  <si>
    <t>169-213</t>
  </si>
  <si>
    <t>6</t>
  </si>
  <si>
    <t>2-15</t>
  </si>
  <si>
    <t>109-179</t>
  </si>
  <si>
    <t>1-6</t>
  </si>
  <si>
    <t>2-6</t>
  </si>
  <si>
    <t>12-14</t>
  </si>
  <si>
    <t>16-14</t>
  </si>
  <si>
    <t>5-6</t>
  </si>
  <si>
    <t>Pooli B</t>
  </si>
  <si>
    <t>Sorvisto Mika</t>
  </si>
  <si>
    <t>15-0</t>
  </si>
  <si>
    <t>167-78</t>
  </si>
  <si>
    <t>2044</t>
  </si>
  <si>
    <t>Haarala Miko</t>
  </si>
  <si>
    <t>12-6</t>
  </si>
  <si>
    <t>174-136</t>
  </si>
  <si>
    <t>1990</t>
  </si>
  <si>
    <t>Palomaa Kristian</t>
  </si>
  <si>
    <t>136-144</t>
  </si>
  <si>
    <t>1981</t>
  </si>
  <si>
    <t>Juutinen Jaakko</t>
  </si>
  <si>
    <t>8-10</t>
  </si>
  <si>
    <t>154-143</t>
  </si>
  <si>
    <t>1913</t>
  </si>
  <si>
    <t>Annunen Janne</t>
  </si>
  <si>
    <t>1-15</t>
  </si>
  <si>
    <t>52-173</t>
  </si>
  <si>
    <t>1895</t>
  </si>
  <si>
    <t>Ingman Mats</t>
  </si>
  <si>
    <t>KoKu</t>
  </si>
  <si>
    <t>5-12</t>
  </si>
  <si>
    <t>140-149</t>
  </si>
  <si>
    <t>0-11</t>
  </si>
  <si>
    <t>0-3</t>
  </si>
  <si>
    <t>RATING 1 JATKOKAAVIO</t>
  </si>
  <si>
    <t>A1</t>
  </si>
  <si>
    <t>B2</t>
  </si>
  <si>
    <t>3,10,2</t>
  </si>
  <si>
    <t>A2</t>
  </si>
  <si>
    <t>9,12,-5,-12,9</t>
  </si>
  <si>
    <t>B1</t>
  </si>
  <si>
    <t>4,8,7</t>
  </si>
  <si>
    <t>RATING 2</t>
  </si>
  <si>
    <t>1889</t>
  </si>
  <si>
    <t>Hiltunen Seppo</t>
  </si>
  <si>
    <t>3-14</t>
  </si>
  <si>
    <t>52-177</t>
  </si>
  <si>
    <t>1806</t>
  </si>
  <si>
    <t>Grönhage Christian</t>
  </si>
  <si>
    <t>Halex</t>
  </si>
  <si>
    <t>14-4</t>
  </si>
  <si>
    <t>189-118</t>
  </si>
  <si>
    <t>1738</t>
  </si>
  <si>
    <t>Riihimäki Vesamatti</t>
  </si>
  <si>
    <t>HarSpo</t>
  </si>
  <si>
    <t>14-8</t>
  </si>
  <si>
    <t>209-170</t>
  </si>
  <si>
    <t>1727</t>
  </si>
  <si>
    <t>Anttila Jani</t>
  </si>
  <si>
    <t>10-10</t>
  </si>
  <si>
    <t>187-188</t>
  </si>
  <si>
    <t>1725</t>
  </si>
  <si>
    <t>Risku Jarkko</t>
  </si>
  <si>
    <t>204-167</t>
  </si>
  <si>
    <t>1658</t>
  </si>
  <si>
    <t>Seppälä Marko</t>
  </si>
  <si>
    <t>7-12</t>
  </si>
  <si>
    <t>150-171</t>
  </si>
  <si>
    <t>1866</t>
  </si>
  <si>
    <t>Heikkilä Janne</t>
  </si>
  <si>
    <t>KePts</t>
  </si>
  <si>
    <t>13-4</t>
  </si>
  <si>
    <t>179-124</t>
  </si>
  <si>
    <t>1797</t>
  </si>
  <si>
    <t>Vimpari Lasse</t>
  </si>
  <si>
    <t>YNM</t>
  </si>
  <si>
    <t>185-173</t>
  </si>
  <si>
    <t>1749</t>
  </si>
  <si>
    <t>Vuoste Hannu</t>
  </si>
  <si>
    <t>210-205</t>
  </si>
  <si>
    <t>1732</t>
  </si>
  <si>
    <t>Pikkarainen Jyrki</t>
  </si>
  <si>
    <t>166-190</t>
  </si>
  <si>
    <t>1707</t>
  </si>
  <si>
    <t>Porthin Christian</t>
  </si>
  <si>
    <t>7-14</t>
  </si>
  <si>
    <t>180-206</t>
  </si>
  <si>
    <t>9-13</t>
  </si>
  <si>
    <t>183-205</t>
  </si>
  <si>
    <t>RATING 2 JATKOKAAVIO</t>
  </si>
  <si>
    <t>10,-8,4,3</t>
  </si>
  <si>
    <t>10,-7,3,3</t>
  </si>
  <si>
    <t>2,-7,9,9</t>
  </si>
  <si>
    <t>RATING 3</t>
  </si>
  <si>
    <t>1623</t>
  </si>
  <si>
    <t>Ruotsala Jarmo</t>
  </si>
  <si>
    <t>11-11</t>
  </si>
  <si>
    <t>214-207</t>
  </si>
  <si>
    <t>1597</t>
  </si>
  <si>
    <t>Rauvola Pekka</t>
  </si>
  <si>
    <t>IPT-94</t>
  </si>
  <si>
    <t>14-6</t>
  </si>
  <si>
    <t>195-170</t>
  </si>
  <si>
    <t>Kauppinen Mika</t>
  </si>
  <si>
    <t>11-10</t>
  </si>
  <si>
    <t>213-188</t>
  </si>
  <si>
    <t>1582</t>
  </si>
  <si>
    <t>Ridal Uno</t>
  </si>
  <si>
    <t>180-157</t>
  </si>
  <si>
    <t>1579</t>
  </si>
  <si>
    <t>Sandlin Robin</t>
  </si>
  <si>
    <t>3-15</t>
  </si>
  <si>
    <t>154-195</t>
  </si>
  <si>
    <t>1489</t>
  </si>
  <si>
    <t>Knuutinen Martti</t>
  </si>
  <si>
    <t>7-13</t>
  </si>
  <si>
    <t>161-200</t>
  </si>
  <si>
    <t>18-16</t>
  </si>
  <si>
    <t>1615</t>
  </si>
  <si>
    <t>Wennman Henrik</t>
  </si>
  <si>
    <t>Riemu</t>
  </si>
  <si>
    <t>15-1</t>
  </si>
  <si>
    <t>178-106</t>
  </si>
  <si>
    <t>1613</t>
  </si>
  <si>
    <t>Luukkonen Ville</t>
  </si>
  <si>
    <t>10-9</t>
  </si>
  <si>
    <t>153-168</t>
  </si>
  <si>
    <t>1589</t>
  </si>
  <si>
    <t>Porthin Tomas</t>
  </si>
  <si>
    <t>183-199</t>
  </si>
  <si>
    <t>1588</t>
  </si>
  <si>
    <t>Myllylä Lassi</t>
  </si>
  <si>
    <t>6-12</t>
  </si>
  <si>
    <t>159-182</t>
  </si>
  <si>
    <t>1533</t>
  </si>
  <si>
    <t>Tero Simo</t>
  </si>
  <si>
    <t>5-13</t>
  </si>
  <si>
    <t>150-180</t>
  </si>
  <si>
    <t>1449</t>
  </si>
  <si>
    <t>Bäckman Mikael</t>
  </si>
  <si>
    <t>YPTS</t>
  </si>
  <si>
    <t>175-163</t>
  </si>
  <si>
    <t>RATING 3 JATKOKAAVIO</t>
  </si>
  <si>
    <t>7,-8,5,8</t>
  </si>
  <si>
    <t>7,7,11</t>
  </si>
  <si>
    <t>10,8,3</t>
  </si>
  <si>
    <t>RATING 4</t>
  </si>
  <si>
    <t>1368</t>
  </si>
  <si>
    <t>Kokkonen Veijo</t>
  </si>
  <si>
    <t>5-3</t>
  </si>
  <si>
    <t>72-63</t>
  </si>
  <si>
    <t>1357</t>
  </si>
  <si>
    <t>Niemi Jarmo</t>
  </si>
  <si>
    <t>0-6</t>
  </si>
  <si>
    <t>34-66</t>
  </si>
  <si>
    <t>1328</t>
  </si>
  <si>
    <t>Ström Börje</t>
  </si>
  <si>
    <t>6-2</t>
  </si>
  <si>
    <t>82-59</t>
  </si>
  <si>
    <t>1412</t>
  </si>
  <si>
    <t>Trofimov Vitali</t>
  </si>
  <si>
    <t>9-5</t>
  </si>
  <si>
    <t>144-126</t>
  </si>
  <si>
    <t>1367</t>
  </si>
  <si>
    <t>Mustapää Teemu</t>
  </si>
  <si>
    <t>146-103</t>
  </si>
  <si>
    <t>1356</t>
  </si>
  <si>
    <t>Tuuttila Tapio</t>
  </si>
  <si>
    <t>10-7</t>
  </si>
  <si>
    <t>170-157</t>
  </si>
  <si>
    <t>1349</t>
  </si>
  <si>
    <t>Jokiranta Kari</t>
  </si>
  <si>
    <t>4-9</t>
  </si>
  <si>
    <t>103-122</t>
  </si>
  <si>
    <t>1312</t>
  </si>
  <si>
    <t>Jukkala Juha-Pekka</t>
  </si>
  <si>
    <t>98-153</t>
  </si>
  <si>
    <t>RATING 4 JATKOKAAVIO</t>
  </si>
  <si>
    <t>9,11,11</t>
  </si>
  <si>
    <t>8,4,5</t>
  </si>
  <si>
    <t>-8,-6,6,10,8</t>
  </si>
  <si>
    <t>RATING 5</t>
  </si>
  <si>
    <t>1300</t>
  </si>
  <si>
    <t>Maliuta Olena</t>
  </si>
  <si>
    <t>15-2</t>
  </si>
  <si>
    <t>185-123</t>
  </si>
  <si>
    <t>1274</t>
  </si>
  <si>
    <t>Linnarinne Janne</t>
  </si>
  <si>
    <t>236-222</t>
  </si>
  <si>
    <t>1270</t>
  </si>
  <si>
    <t>Toivola Jarmo</t>
  </si>
  <si>
    <t>211-193</t>
  </si>
  <si>
    <t>1227</t>
  </si>
  <si>
    <t>Ågren Janina</t>
  </si>
  <si>
    <t>189-220</t>
  </si>
  <si>
    <t>1146</t>
  </si>
  <si>
    <t>Tevaniemi Juhani</t>
  </si>
  <si>
    <t>5-15</t>
  </si>
  <si>
    <t>152-209</t>
  </si>
  <si>
    <t>1117</t>
  </si>
  <si>
    <t>Haavisto Timo</t>
  </si>
  <si>
    <t>KurVi</t>
  </si>
  <si>
    <t>204-210</t>
  </si>
  <si>
    <t>19-17</t>
  </si>
  <si>
    <t>14-5</t>
  </si>
  <si>
    <t>198-164</t>
  </si>
  <si>
    <t>1256</t>
  </si>
  <si>
    <t>Antinoja Jari</t>
  </si>
  <si>
    <t>15-3</t>
  </si>
  <si>
    <t>192-128</t>
  </si>
  <si>
    <t>1178</t>
  </si>
  <si>
    <t>Vehkoja Mika</t>
  </si>
  <si>
    <t>190-233</t>
  </si>
  <si>
    <t>1133</t>
  </si>
  <si>
    <t>Määttälä Toivo</t>
  </si>
  <si>
    <t>150-146</t>
  </si>
  <si>
    <t>1123</t>
  </si>
  <si>
    <t>Peltosaari Erkki</t>
  </si>
  <si>
    <t>149-163</t>
  </si>
  <si>
    <t>4-15</t>
  </si>
  <si>
    <t>159-204</t>
  </si>
  <si>
    <t>12-8</t>
  </si>
  <si>
    <t>RATING 5 JATKOKAAVIO</t>
  </si>
  <si>
    <t>9,7,4</t>
  </si>
  <si>
    <t>8,8,5</t>
  </si>
  <si>
    <t>4,8,-10,-5,5</t>
  </si>
  <si>
    <t>RATING 6</t>
  </si>
  <si>
    <t>1091</t>
  </si>
  <si>
    <t>Kurkinen Jari</t>
  </si>
  <si>
    <t>177-100</t>
  </si>
  <si>
    <t>1088</t>
  </si>
  <si>
    <t>Haapalahti Lasse</t>
  </si>
  <si>
    <t>6-13</t>
  </si>
  <si>
    <t>161-191</t>
  </si>
  <si>
    <t>1021</t>
  </si>
  <si>
    <t>Jylhä Jarkko</t>
  </si>
  <si>
    <t>7-9</t>
  </si>
  <si>
    <t>132-147</t>
  </si>
  <si>
    <t>951</t>
  </si>
  <si>
    <t>Julmala Juha</t>
  </si>
  <si>
    <t>161-145</t>
  </si>
  <si>
    <t>907</t>
  </si>
  <si>
    <t>Andersson Janne</t>
  </si>
  <si>
    <t>168-151</t>
  </si>
  <si>
    <t>900</t>
  </si>
  <si>
    <t>Pääkkö Alice</t>
  </si>
  <si>
    <t>121-186</t>
  </si>
  <si>
    <t>Sundkvist Mikael</t>
  </si>
  <si>
    <t>194-151</t>
  </si>
  <si>
    <t>1051</t>
  </si>
  <si>
    <t>Wallius Esa</t>
  </si>
  <si>
    <t>13-6</t>
  </si>
  <si>
    <t>187-151</t>
  </si>
  <si>
    <t>974</t>
  </si>
  <si>
    <t>Kääriäinen Juha</t>
  </si>
  <si>
    <t>6-14</t>
  </si>
  <si>
    <t>184-196</t>
  </si>
  <si>
    <t>965</t>
  </si>
  <si>
    <t>Suopanki Kati</t>
  </si>
  <si>
    <t>166-204</t>
  </si>
  <si>
    <t>945</t>
  </si>
  <si>
    <t>Hiltunen Kristiina</t>
  </si>
  <si>
    <t>9-10</t>
  </si>
  <si>
    <t>184-179</t>
  </si>
  <si>
    <t>903</t>
  </si>
  <si>
    <t>Virkkala Juha</t>
  </si>
  <si>
    <t>9-14</t>
  </si>
  <si>
    <t>183-217</t>
  </si>
  <si>
    <t>RATING 6 JATKOKAAVIO</t>
  </si>
  <si>
    <t>9,9,10</t>
  </si>
  <si>
    <t>8,8,-3,-15,9</t>
  </si>
  <si>
    <t>4,-9,2,7</t>
  </si>
  <si>
    <t>Tasoitus</t>
  </si>
  <si>
    <t>10,9,-4,-4,9</t>
  </si>
  <si>
    <t>9,-9,-9,6,6</t>
  </si>
  <si>
    <t>-10,-3,10,10,9</t>
  </si>
  <si>
    <t>7,5,-6,-6,3</t>
  </si>
  <si>
    <t>7</t>
  </si>
  <si>
    <t>13,-5,10,11</t>
  </si>
  <si>
    <t>8</t>
  </si>
  <si>
    <t>-7,8,8,9</t>
  </si>
  <si>
    <t>9</t>
  </si>
  <si>
    <t>10</t>
  </si>
  <si>
    <t>841</t>
  </si>
  <si>
    <t>Mänty Arto</t>
  </si>
  <si>
    <t>-7,-7,10,9,10</t>
  </si>
  <si>
    <t>11</t>
  </si>
  <si>
    <t>4,4,-8,-11,7</t>
  </si>
  <si>
    <t>12</t>
  </si>
  <si>
    <t>9,-6,8,-9,7</t>
  </si>
  <si>
    <t>Tapaus teemu</t>
  </si>
  <si>
    <t>13</t>
  </si>
  <si>
    <t>-8,5,9,4</t>
  </si>
  <si>
    <t>14</t>
  </si>
  <si>
    <t>7,7,-9,-10,7</t>
  </si>
  <si>
    <t>15</t>
  </si>
  <si>
    <t>-10,8,-9,8,5</t>
  </si>
  <si>
    <t>16</t>
  </si>
  <si>
    <t>17</t>
  </si>
  <si>
    <t>-5,-9,9,7,6</t>
  </si>
  <si>
    <t>18</t>
  </si>
  <si>
    <t>19</t>
  </si>
  <si>
    <t>1468</t>
  </si>
  <si>
    <t>Pitkänen Harri</t>
  </si>
  <si>
    <t>8,-7,5,-7,7</t>
  </si>
  <si>
    <t>20</t>
  </si>
  <si>
    <t>wo</t>
  </si>
  <si>
    <t>21</t>
  </si>
  <si>
    <t>10,7,8</t>
  </si>
  <si>
    <t>22</t>
  </si>
  <si>
    <t>6,10,-7,6</t>
  </si>
  <si>
    <t>23</t>
  </si>
  <si>
    <t>-7,9,-6,6,9</t>
  </si>
  <si>
    <t>24</t>
  </si>
  <si>
    <t>8,-4,8,13</t>
  </si>
  <si>
    <t xml:space="preserve">Grönhage Christian </t>
  </si>
  <si>
    <t>-3,9,-4,11,6</t>
  </si>
  <si>
    <t>25</t>
  </si>
  <si>
    <t>26</t>
  </si>
  <si>
    <t>27</t>
  </si>
  <si>
    <t>1380</t>
  </si>
  <si>
    <t>Övermark Pekka</t>
  </si>
  <si>
    <t>7,-10,10,13</t>
  </si>
  <si>
    <t>28</t>
  </si>
  <si>
    <t>1355</t>
  </si>
  <si>
    <t>Salminen Jukka-Pekka</t>
  </si>
  <si>
    <t>29</t>
  </si>
  <si>
    <t>5,9,-7,-3,6</t>
  </si>
  <si>
    <t>30</t>
  </si>
  <si>
    <t>8,-9,10,10</t>
  </si>
  <si>
    <t>31</t>
  </si>
  <si>
    <t>-7,8,1,7</t>
  </si>
  <si>
    <t>32</t>
  </si>
  <si>
    <t>8,8,-6,8</t>
  </si>
  <si>
    <t>33</t>
  </si>
  <si>
    <t>34</t>
  </si>
  <si>
    <t>35</t>
  </si>
  <si>
    <t>6,-9,-10,5,9</t>
  </si>
  <si>
    <t>36</t>
  </si>
  <si>
    <t>7,5,3</t>
  </si>
  <si>
    <t>37</t>
  </si>
  <si>
    <t>2,7,-6,-6,8</t>
  </si>
  <si>
    <t>38</t>
  </si>
  <si>
    <t>11,14,9</t>
  </si>
  <si>
    <t>39</t>
  </si>
  <si>
    <t>11,10,6</t>
  </si>
  <si>
    <t>40</t>
  </si>
  <si>
    <t>14,7,3</t>
  </si>
  <si>
    <t>41</t>
  </si>
  <si>
    <t>42</t>
  </si>
  <si>
    <t>-10,1,5,5</t>
  </si>
  <si>
    <t>43</t>
  </si>
  <si>
    <t>5,5,-9,4</t>
  </si>
  <si>
    <t>44</t>
  </si>
  <si>
    <t>10,10,-11,9</t>
  </si>
  <si>
    <t>45</t>
  </si>
  <si>
    <t>3,3,3</t>
  </si>
  <si>
    <t>46</t>
  </si>
  <si>
    <t>10,9,-13,11</t>
  </si>
  <si>
    <t>47</t>
  </si>
  <si>
    <t>5,10,-12,8</t>
  </si>
  <si>
    <t>48</t>
  </si>
  <si>
    <t>49</t>
  </si>
  <si>
    <t>9,-9,9,-9,4</t>
  </si>
  <si>
    <t>50</t>
  </si>
  <si>
    <t>51</t>
  </si>
  <si>
    <t>3,-7,9,-8,5</t>
  </si>
  <si>
    <t>52</t>
  </si>
  <si>
    <t>4,4,7</t>
  </si>
  <si>
    <t>53</t>
  </si>
  <si>
    <t>6,-6,-8,8,17</t>
  </si>
  <si>
    <t>54</t>
  </si>
  <si>
    <t>7,5,5</t>
  </si>
  <si>
    <t>55</t>
  </si>
  <si>
    <t>9,9,-7,-7,5</t>
  </si>
  <si>
    <t>56</t>
  </si>
  <si>
    <t>7,9,-10,-9,8</t>
  </si>
  <si>
    <t>Juha Julmala</t>
  </si>
  <si>
    <t>5,5,8</t>
  </si>
  <si>
    <t>57</t>
  </si>
  <si>
    <t>58</t>
  </si>
  <si>
    <t>julmala juha</t>
  </si>
  <si>
    <t>59</t>
  </si>
  <si>
    <t>7,-9,-8,3,4</t>
  </si>
  <si>
    <t>60</t>
  </si>
  <si>
    <t>-10,1,4,6</t>
  </si>
  <si>
    <t>61</t>
  </si>
  <si>
    <t>-10,7,4,6</t>
  </si>
  <si>
    <t>-11,7,-13,3,8</t>
  </si>
  <si>
    <t>62</t>
  </si>
  <si>
    <t>-4,8,-7,12,9</t>
  </si>
  <si>
    <t>Porthin tomas</t>
  </si>
  <si>
    <t>63</t>
  </si>
  <si>
    <t>64</t>
  </si>
  <si>
    <t>TULOKSET NP Rating 4157 YLIVIESKA 10.12.2016</t>
  </si>
  <si>
    <t>TULOKSET JUNIORIRATING 1891 YLIVIESKA 10.12.2016</t>
  </si>
  <si>
    <t>TULOKSET NP Rating 3510 YLIVIESKA 10.12.2016</t>
  </si>
  <si>
    <t>TULOKSET NP Rating 2956 YLIVIESKA 10.12.2016</t>
  </si>
  <si>
    <t>TULOKSET NP Rating 2605 YLIVIESKA 10.12.2016</t>
  </si>
  <si>
    <t>Pooli</t>
  </si>
  <si>
    <t xml:space="preserve">Pooli </t>
  </si>
  <si>
    <t>TULOKSET TASOITUSLUOKKA YLIVIESKA 10.12.2016</t>
  </si>
  <si>
    <t>YPTS 10.12.2016</t>
  </si>
  <si>
    <t>Rating Luokka 7</t>
  </si>
  <si>
    <t>Tulokset</t>
  </si>
  <si>
    <t xml:space="preserve">841 Mänty Arto </t>
  </si>
  <si>
    <t>800 Vehkoja Markku</t>
  </si>
  <si>
    <t>761 Toivonen Miika</t>
  </si>
  <si>
    <t>840 Kauppinen Katja</t>
  </si>
  <si>
    <t>700 Asikainen Valtteri</t>
  </si>
  <si>
    <t>711 Kauppinen Joni</t>
  </si>
  <si>
    <t>Erä1</t>
  </si>
  <si>
    <t>Erä2</t>
  </si>
  <si>
    <t>Erä3</t>
  </si>
  <si>
    <t>Erä 4</t>
  </si>
  <si>
    <t>Erä5</t>
  </si>
  <si>
    <t>Ottelujärjestys</t>
  </si>
  <si>
    <t>591 Hyvärinen Ville</t>
  </si>
  <si>
    <t>vs.</t>
  </si>
  <si>
    <t>3-7</t>
  </si>
  <si>
    <t>16-18</t>
  </si>
  <si>
    <t>4-7</t>
  </si>
  <si>
    <t>1-7</t>
  </si>
  <si>
    <t>2-7</t>
  </si>
  <si>
    <t>5-7</t>
  </si>
  <si>
    <t>6-7</t>
  </si>
  <si>
    <t>Junioriluokka 2 Klo 9.30</t>
  </si>
  <si>
    <t>Kukko Ilmari</t>
  </si>
  <si>
    <t>Pynnönen Lassi</t>
  </si>
  <si>
    <t>Viljamaa Elia</t>
  </si>
  <si>
    <t>Miika Toivonen</t>
  </si>
  <si>
    <t>Kauppinen Joni</t>
  </si>
  <si>
    <t>Lauri Salonsaari</t>
  </si>
  <si>
    <t>Näppä Juho</t>
  </si>
  <si>
    <t>Kananen Konsta</t>
  </si>
  <si>
    <t>1.</t>
  </si>
  <si>
    <t>2.</t>
  </si>
  <si>
    <t>3.</t>
  </si>
  <si>
    <t>4.</t>
  </si>
  <si>
    <t>4-8</t>
  </si>
  <si>
    <t>5.</t>
  </si>
  <si>
    <t>6.</t>
  </si>
  <si>
    <t>7.</t>
  </si>
  <si>
    <t>3-8</t>
  </si>
  <si>
    <t>8.</t>
  </si>
  <si>
    <t>9.</t>
  </si>
  <si>
    <t>10.</t>
  </si>
  <si>
    <t>11.</t>
  </si>
  <si>
    <t>2-8</t>
  </si>
  <si>
    <t>12.</t>
  </si>
  <si>
    <t>13.</t>
  </si>
  <si>
    <t>14.</t>
  </si>
  <si>
    <t>1-8</t>
  </si>
  <si>
    <t>15.</t>
  </si>
  <si>
    <t>16.</t>
  </si>
  <si>
    <t>17.</t>
  </si>
  <si>
    <t>rtd.</t>
  </si>
  <si>
    <t>18.</t>
  </si>
  <si>
    <t>19.</t>
  </si>
  <si>
    <t>20.</t>
  </si>
  <si>
    <t>6-8</t>
  </si>
  <si>
    <t>21.</t>
  </si>
  <si>
    <t>22.</t>
  </si>
  <si>
    <t>23.</t>
  </si>
  <si>
    <t>5-8</t>
  </si>
  <si>
    <t>24.</t>
  </si>
  <si>
    <t>25.</t>
  </si>
  <si>
    <t>26.</t>
  </si>
  <si>
    <t>27.</t>
  </si>
  <si>
    <t>28.</t>
  </si>
  <si>
    <t>Junioriluokka 3 Klo 9.30</t>
  </si>
  <si>
    <t>Asikainen Valtteri</t>
  </si>
  <si>
    <t>Kokkola Jami</t>
  </si>
  <si>
    <t>Jylhä Matias</t>
  </si>
  <si>
    <t>Perkkiö Lenni</t>
  </si>
  <si>
    <t>Järvenpää Rasmus</t>
  </si>
  <si>
    <t>Kalliokulju Eelis</t>
  </si>
  <si>
    <t>Koivisto Kalle</t>
  </si>
  <si>
    <t>Keränen Ville</t>
  </si>
  <si>
    <t>Junioriluokka 4</t>
  </si>
  <si>
    <t>Paaso Sakari</t>
  </si>
  <si>
    <t>Mäkinen Mikael</t>
  </si>
  <si>
    <t>Hyvärinen Ville</t>
  </si>
  <si>
    <t>Honkanen Sebstian</t>
  </si>
  <si>
    <t>Isokääntä Joonas</t>
  </si>
  <si>
    <t>Visuri Lotta</t>
  </si>
  <si>
    <t>JUNIORIRATING1 RN1891 YLIVIESKA 10.12.2016</t>
  </si>
  <si>
    <t>JUNIORIRATING2 RN848 YLIVIESKA 10.12.2016</t>
  </si>
  <si>
    <t>JUNIORIRATING3 RN700 YLIVIESKA 10.12.2016</t>
  </si>
  <si>
    <t>TULOKSET NP Rating1 RN4157 YLIVIESKA 10.12.2016</t>
  </si>
  <si>
    <t>TULOKSET NP Rating2 RN3510 YLIVIESKA 10.12.2016</t>
  </si>
  <si>
    <t>TULOKSET NP Rating3 RN2956 YLIVIESKA 10.12.2016</t>
  </si>
  <si>
    <t>JUNIORI TULOKSET</t>
  </si>
  <si>
    <t>NELINPELI TULOKSET</t>
  </si>
  <si>
    <t>TULOKSET NP Rating4 RN2605 YLIVIESKA 10.12.2016</t>
  </si>
  <si>
    <t>OPT-87</t>
  </si>
  <si>
    <t>TULOKSET Rating1 RN2176 YLIVIESKA 10.12.2016</t>
  </si>
  <si>
    <t>TULOKSET Rating2 RN1889 YLIVIESKA 10.12.2016</t>
  </si>
  <si>
    <t>TULOKSET Rating3 RN1623 YLIVIESKA 10.12.2016</t>
  </si>
  <si>
    <t>RATING TULOKSET</t>
  </si>
  <si>
    <t>TULOKSET Rating4 RN1412 YLIVIESKA 10.12.2016</t>
  </si>
  <si>
    <t>TULOKSET Rating5 RN1300 YLIVIESKA 10.12.2016</t>
  </si>
  <si>
    <t>TULOKSET Rating6 RN1091 YLIVIESKA 10.12.2016</t>
  </si>
  <si>
    <t>TULOKSET Rating7 RN841 YLIVIESKA 10.12.2016</t>
  </si>
  <si>
    <t>TASOITUS TULOKSET</t>
  </si>
  <si>
    <t>JUNIORIRATING4 RN600 YLIVIESKA 10.12.2016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</si>
</sst>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7" fillId="15" borderId="21" xfId="0" applyFont="1" applyFill="1" applyBorder="1" applyAlignment="1">
      <alignment/>
    </xf>
    <xf numFmtId="0" fontId="47" fillId="15" borderId="22" xfId="0" applyFont="1" applyFill="1" applyBorder="1" applyAlignment="1">
      <alignment/>
    </xf>
    <xf numFmtId="0" fontId="0" fillId="15" borderId="23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0" fontId="0" fillId="0" borderId="36" xfId="0" applyBorder="1" applyAlignment="1">
      <alignment/>
    </xf>
    <xf numFmtId="0" fontId="47" fillId="0" borderId="10" xfId="0" applyFont="1" applyBorder="1" applyAlignment="1">
      <alignment/>
    </xf>
    <xf numFmtId="0" fontId="47" fillId="0" borderId="37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0" fontId="47" fillId="0" borderId="11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7" fillId="0" borderId="48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49" xfId="0" applyFont="1" applyBorder="1" applyAlignment="1">
      <alignment/>
    </xf>
    <xf numFmtId="0" fontId="0" fillId="0" borderId="21" xfId="0" applyBorder="1" applyAlignment="1">
      <alignment/>
    </xf>
    <xf numFmtId="0" fontId="47" fillId="0" borderId="22" xfId="0" applyFont="1" applyBorder="1" applyAlignment="1">
      <alignment/>
    </xf>
    <xf numFmtId="0" fontId="0" fillId="0" borderId="22" xfId="0" applyBorder="1" applyAlignment="1">
      <alignment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29" xfId="0" applyFont="1" applyBorder="1" applyAlignment="1">
      <alignment/>
    </xf>
    <xf numFmtId="0" fontId="3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0" fontId="4" fillId="0" borderId="0" xfId="48" applyFont="1" applyProtection="1">
      <alignment/>
      <protection/>
    </xf>
    <xf numFmtId="0" fontId="3" fillId="0" borderId="0" xfId="48" applyFont="1" applyFill="1" applyProtection="1">
      <alignment/>
      <protection/>
    </xf>
    <xf numFmtId="164" fontId="5" fillId="0" borderId="0" xfId="48" applyNumberFormat="1" applyFont="1" applyProtection="1">
      <alignment/>
      <protection/>
    </xf>
    <xf numFmtId="49" fontId="6" fillId="0" borderId="0" xfId="48" applyNumberFormat="1" applyFont="1" applyAlignment="1" applyProtection="1">
      <alignment horizontal="center"/>
      <protection/>
    </xf>
    <xf numFmtId="20" fontId="5" fillId="0" borderId="0" xfId="48" applyNumberFormat="1" applyFont="1" applyProtection="1">
      <alignment/>
      <protection/>
    </xf>
    <xf numFmtId="0" fontId="6" fillId="0" borderId="0" xfId="48" applyFont="1" applyProtection="1">
      <alignment/>
      <protection/>
    </xf>
    <xf numFmtId="0" fontId="6" fillId="0" borderId="0" xfId="48" applyFont="1" applyAlignment="1" applyProtection="1">
      <alignment horizontal="center"/>
      <protection/>
    </xf>
    <xf numFmtId="0" fontId="6" fillId="34" borderId="50" xfId="48" applyFont="1" applyFill="1" applyBorder="1" applyProtection="1">
      <alignment/>
      <protection/>
    </xf>
    <xf numFmtId="1" fontId="6" fillId="34" borderId="51" xfId="48" applyNumberFormat="1" applyFont="1" applyFill="1" applyBorder="1" applyAlignment="1" applyProtection="1">
      <alignment horizontal="center"/>
      <protection/>
    </xf>
    <xf numFmtId="0" fontId="6" fillId="34" borderId="51" xfId="48" applyFont="1" applyFill="1" applyBorder="1" applyAlignment="1" applyProtection="1">
      <alignment horizontal="center"/>
      <protection/>
    </xf>
    <xf numFmtId="0" fontId="3" fillId="35" borderId="51" xfId="48" applyFont="1" applyFill="1" applyBorder="1" applyAlignment="1" applyProtection="1">
      <alignment horizontal="center"/>
      <protection/>
    </xf>
    <xf numFmtId="0" fontId="6" fillId="34" borderId="52" xfId="48" applyFont="1" applyFill="1" applyBorder="1" applyAlignment="1" applyProtection="1">
      <alignment horizontal="center"/>
      <protection/>
    </xf>
    <xf numFmtId="0" fontId="52" fillId="0" borderId="10" xfId="50" applyFont="1" applyFill="1" applyBorder="1">
      <alignment/>
      <protection/>
    </xf>
    <xf numFmtId="2" fontId="7" fillId="36" borderId="53" xfId="48" applyNumberFormat="1" applyFont="1" applyFill="1" applyBorder="1" applyAlignment="1" applyProtection="1">
      <alignment horizontal="center"/>
      <protection/>
    </xf>
    <xf numFmtId="2" fontId="7" fillId="0" borderId="54" xfId="48" applyNumberFormat="1" applyFont="1" applyBorder="1" applyAlignment="1" applyProtection="1">
      <alignment horizontal="center"/>
      <protection/>
    </xf>
    <xf numFmtId="2" fontId="7" fillId="0" borderId="54" xfId="48" applyNumberFormat="1" applyFont="1" applyFill="1" applyBorder="1" applyAlignment="1" applyProtection="1">
      <alignment horizontal="center"/>
      <protection/>
    </xf>
    <xf numFmtId="0" fontId="7" fillId="0" borderId="55" xfId="48" applyFont="1" applyBorder="1" applyAlignment="1" applyProtection="1">
      <alignment horizontal="center"/>
      <protection/>
    </xf>
    <xf numFmtId="0" fontId="7" fillId="0" borderId="54" xfId="49" applyNumberFormat="1" applyFont="1" applyFill="1" applyBorder="1" applyAlignment="1" applyProtection="1">
      <alignment horizontal="center"/>
      <protection/>
    </xf>
    <xf numFmtId="0" fontId="9" fillId="0" borderId="56" xfId="48" applyFont="1" applyFill="1" applyBorder="1" applyAlignment="1" applyProtection="1">
      <alignment horizontal="center"/>
      <protection locked="0"/>
    </xf>
    <xf numFmtId="2" fontId="6" fillId="0" borderId="0" xfId="48" applyNumberFormat="1" applyFont="1" applyBorder="1" applyAlignment="1" applyProtection="1">
      <alignment horizontal="center"/>
      <protection/>
    </xf>
    <xf numFmtId="2" fontId="6" fillId="0" borderId="0" xfId="48" applyNumberFormat="1" applyFont="1" applyAlignment="1" applyProtection="1">
      <alignment horizontal="center"/>
      <protection/>
    </xf>
    <xf numFmtId="2" fontId="7" fillId="0" borderId="53" xfId="48" applyNumberFormat="1" applyFont="1" applyBorder="1" applyAlignment="1" applyProtection="1">
      <alignment horizontal="center"/>
      <protection/>
    </xf>
    <xf numFmtId="2" fontId="7" fillId="36" borderId="54" xfId="48" applyNumberFormat="1" applyFont="1" applyFill="1" applyBorder="1" applyAlignment="1" applyProtection="1">
      <alignment horizontal="center"/>
      <protection/>
    </xf>
    <xf numFmtId="0" fontId="7" fillId="0" borderId="54" xfId="48" applyFont="1" applyFill="1" applyBorder="1" applyAlignment="1" applyProtection="1">
      <alignment horizontal="center"/>
      <protection/>
    </xf>
    <xf numFmtId="0" fontId="6" fillId="0" borderId="0" xfId="48" applyNumberFormat="1" applyFont="1" applyAlignment="1" applyProtection="1">
      <alignment horizontal="center"/>
      <protection/>
    </xf>
    <xf numFmtId="0" fontId="7" fillId="0" borderId="0" xfId="48" applyNumberFormat="1" applyFont="1" applyAlignment="1" applyProtection="1">
      <alignment horizontal="center"/>
      <protection/>
    </xf>
    <xf numFmtId="0" fontId="52" fillId="0" borderId="17" xfId="50" applyFont="1" applyFill="1" applyBorder="1">
      <alignment/>
      <protection/>
    </xf>
    <xf numFmtId="2" fontId="7" fillId="0" borderId="57" xfId="48" applyNumberFormat="1" applyFont="1" applyBorder="1" applyAlignment="1" applyProtection="1">
      <alignment horizontal="center"/>
      <protection/>
    </xf>
    <xf numFmtId="2" fontId="7" fillId="0" borderId="58" xfId="48" applyNumberFormat="1" applyFont="1" applyBorder="1" applyAlignment="1" applyProtection="1">
      <alignment horizontal="center"/>
      <protection/>
    </xf>
    <xf numFmtId="0" fontId="7" fillId="36" borderId="58" xfId="48" applyFont="1" applyFill="1" applyBorder="1" applyAlignment="1" applyProtection="1">
      <alignment horizontal="center"/>
      <protection/>
    </xf>
    <xf numFmtId="0" fontId="7" fillId="0" borderId="58" xfId="48" applyFont="1" applyFill="1" applyBorder="1" applyAlignment="1" applyProtection="1">
      <alignment horizontal="center"/>
      <protection/>
    </xf>
    <xf numFmtId="0" fontId="7" fillId="0" borderId="58" xfId="49" applyNumberFormat="1" applyFont="1" applyFill="1" applyBorder="1" applyAlignment="1" applyProtection="1">
      <alignment horizontal="center"/>
      <protection/>
    </xf>
    <xf numFmtId="0" fontId="9" fillId="0" borderId="59" xfId="48" applyFont="1" applyFill="1" applyBorder="1" applyAlignment="1" applyProtection="1">
      <alignment horizontal="center"/>
      <protection/>
    </xf>
    <xf numFmtId="0" fontId="7" fillId="0" borderId="0" xfId="48" applyFont="1" applyBorder="1" applyProtection="1">
      <alignment/>
      <protection/>
    </xf>
    <xf numFmtId="2" fontId="7" fillId="0" borderId="0" xfId="48" applyNumberFormat="1" applyFont="1" applyBorder="1" applyAlignment="1" applyProtection="1">
      <alignment horizontal="center"/>
      <protection/>
    </xf>
    <xf numFmtId="0" fontId="7" fillId="0" borderId="0" xfId="48" applyFont="1" applyFill="1" applyBorder="1" applyAlignment="1" applyProtection="1">
      <alignment horizontal="center"/>
      <protection/>
    </xf>
    <xf numFmtId="0" fontId="7" fillId="0" borderId="0" xfId="49" applyNumberFormat="1" applyFont="1" applyFill="1" applyBorder="1" applyAlignment="1" applyProtection="1">
      <alignment horizontal="center"/>
      <protection/>
    </xf>
    <xf numFmtId="0" fontId="7" fillId="0" borderId="0" xfId="48" applyFont="1" applyFill="1" applyBorder="1" applyProtection="1">
      <alignment/>
      <protection/>
    </xf>
    <xf numFmtId="0" fontId="10" fillId="0" borderId="0" xfId="48" applyFont="1" applyProtection="1">
      <alignment/>
      <protection/>
    </xf>
    <xf numFmtId="0" fontId="3" fillId="0" borderId="10" xfId="48" applyFont="1" applyBorder="1" applyProtection="1">
      <alignment/>
      <protection/>
    </xf>
    <xf numFmtId="0" fontId="11" fillId="34" borderId="10" xfId="48" applyFont="1" applyFill="1" applyBorder="1" applyAlignment="1" applyProtection="1">
      <alignment/>
      <protection/>
    </xf>
    <xf numFmtId="0" fontId="11" fillId="34" borderId="10" xfId="48" applyFont="1" applyFill="1" applyBorder="1" applyAlignment="1" applyProtection="1">
      <alignment horizontal="center"/>
      <protection/>
    </xf>
    <xf numFmtId="0" fontId="11" fillId="34" borderId="10" xfId="48" applyNumberFormat="1" applyFont="1" applyFill="1" applyBorder="1" applyAlignment="1" applyProtection="1">
      <alignment/>
      <protection/>
    </xf>
    <xf numFmtId="49" fontId="7" fillId="37" borderId="10" xfId="48" applyNumberFormat="1" applyFont="1" applyFill="1" applyBorder="1" applyProtection="1">
      <alignment/>
      <protection locked="0"/>
    </xf>
    <xf numFmtId="49" fontId="7" fillId="0" borderId="10" xfId="48" applyNumberFormat="1" applyFont="1" applyFill="1" applyBorder="1" applyProtection="1">
      <alignment/>
      <protection locked="0"/>
    </xf>
    <xf numFmtId="0" fontId="6" fillId="0" borderId="10" xfId="49" applyNumberFormat="1" applyFont="1" applyBorder="1" applyAlignment="1" applyProtection="1">
      <alignment horizontal="center"/>
      <protection/>
    </xf>
    <xf numFmtId="2" fontId="5" fillId="0" borderId="10" xfId="49" applyNumberFormat="1" applyFont="1" applyBorder="1" applyProtection="1">
      <alignment/>
      <protection/>
    </xf>
    <xf numFmtId="49" fontId="7" fillId="0" borderId="10" xfId="49" applyNumberFormat="1" applyFont="1" applyFill="1" applyBorder="1" applyAlignment="1" applyProtection="1">
      <alignment horizontal="left"/>
      <protection/>
    </xf>
    <xf numFmtId="0" fontId="9" fillId="0" borderId="10" xfId="49" applyNumberFormat="1" applyFont="1" applyFill="1" applyBorder="1" applyAlignment="1" applyProtection="1">
      <alignment horizontal="center"/>
      <protection/>
    </xf>
    <xf numFmtId="0" fontId="11" fillId="0" borderId="10" xfId="48" applyFont="1" applyBorder="1" applyAlignment="1" applyProtection="1">
      <alignment/>
      <protection/>
    </xf>
    <xf numFmtId="0" fontId="11" fillId="0" borderId="10" xfId="48" applyFont="1" applyBorder="1" applyAlignment="1" applyProtection="1">
      <alignment horizontal="center"/>
      <protection/>
    </xf>
    <xf numFmtId="0" fontId="11" fillId="0" borderId="10" xfId="48" applyNumberFormat="1" applyFont="1" applyBorder="1" applyAlignment="1" applyProtection="1">
      <alignment/>
      <protection/>
    </xf>
    <xf numFmtId="0" fontId="11" fillId="38" borderId="10" xfId="48" applyFont="1" applyFill="1" applyBorder="1" applyAlignment="1" applyProtection="1">
      <alignment/>
      <protection/>
    </xf>
    <xf numFmtId="0" fontId="11" fillId="38" borderId="10" xfId="48" applyFont="1" applyFill="1" applyBorder="1" applyAlignment="1" applyProtection="1">
      <alignment horizontal="center"/>
      <protection/>
    </xf>
    <xf numFmtId="0" fontId="11" fillId="38" borderId="10" xfId="48" applyNumberFormat="1" applyFont="1" applyFill="1" applyBorder="1" applyAlignment="1" applyProtection="1">
      <alignment/>
      <protection/>
    </xf>
    <xf numFmtId="0" fontId="11" fillId="39" borderId="10" xfId="48" applyFont="1" applyFill="1" applyBorder="1" applyAlignment="1" applyProtection="1">
      <alignment/>
      <protection/>
    </xf>
    <xf numFmtId="0" fontId="11" fillId="39" borderId="10" xfId="48" applyFont="1" applyFill="1" applyBorder="1" applyAlignment="1" applyProtection="1">
      <alignment horizontal="center"/>
      <protection/>
    </xf>
    <xf numFmtId="0" fontId="11" fillId="39" borderId="10" xfId="48" applyNumberFormat="1" applyFont="1" applyFill="1" applyBorder="1" applyAlignment="1" applyProtection="1">
      <alignment/>
      <protection/>
    </xf>
    <xf numFmtId="0" fontId="11" fillId="34" borderId="10" xfId="48" applyNumberFormat="1" applyFont="1" applyFill="1" applyBorder="1" applyAlignment="1" applyProtection="1">
      <alignment horizontal="center"/>
      <protection/>
    </xf>
    <xf numFmtId="0" fontId="4" fillId="0" borderId="12" xfId="48" applyFont="1" applyBorder="1" applyProtection="1">
      <alignment/>
      <protection/>
    </xf>
    <xf numFmtId="0" fontId="10" fillId="0" borderId="12" xfId="48" applyFont="1" applyBorder="1" applyAlignment="1" applyProtection="1">
      <alignment horizontal="center"/>
      <protection/>
    </xf>
    <xf numFmtId="0" fontId="10" fillId="0" borderId="12" xfId="48" applyFont="1" applyBorder="1" applyProtection="1">
      <alignment/>
      <protection/>
    </xf>
    <xf numFmtId="0" fontId="10" fillId="0" borderId="12" xfId="48" applyFont="1" applyFill="1" applyBorder="1" applyAlignment="1" applyProtection="1">
      <alignment horizontal="center"/>
      <protection/>
    </xf>
    <xf numFmtId="0" fontId="3" fillId="0" borderId="13" xfId="48" applyFont="1" applyBorder="1" applyProtection="1">
      <alignment/>
      <protection/>
    </xf>
    <xf numFmtId="0" fontId="3" fillId="0" borderId="15" xfId="48" applyFont="1" applyBorder="1" applyProtection="1">
      <alignment/>
      <protection/>
    </xf>
    <xf numFmtId="0" fontId="11" fillId="34" borderId="14" xfId="48" applyNumberFormat="1" applyFont="1" applyFill="1" applyBorder="1" applyAlignment="1" applyProtection="1">
      <alignment/>
      <protection/>
    </xf>
    <xf numFmtId="0" fontId="11" fillId="34" borderId="16" xfId="48" applyNumberFormat="1" applyFont="1" applyFill="1" applyBorder="1" applyAlignment="1" applyProtection="1">
      <alignment/>
      <protection/>
    </xf>
    <xf numFmtId="0" fontId="11" fillId="34" borderId="17" xfId="48" applyNumberFormat="1" applyFont="1" applyFill="1" applyBorder="1" applyAlignment="1" applyProtection="1">
      <alignment horizontal="center"/>
      <protection/>
    </xf>
    <xf numFmtId="0" fontId="11" fillId="34" borderId="17" xfId="48" applyNumberFormat="1" applyFont="1" applyFill="1" applyBorder="1" applyAlignment="1" applyProtection="1">
      <alignment/>
      <protection/>
    </xf>
    <xf numFmtId="49" fontId="7" fillId="37" borderId="17" xfId="48" applyNumberFormat="1" applyFont="1" applyFill="1" applyBorder="1" applyProtection="1">
      <alignment/>
      <protection locked="0"/>
    </xf>
    <xf numFmtId="49" fontId="7" fillId="0" borderId="17" xfId="48" applyNumberFormat="1" applyFont="1" applyFill="1" applyBorder="1" applyProtection="1">
      <alignment/>
      <protection locked="0"/>
    </xf>
    <xf numFmtId="0" fontId="6" fillId="0" borderId="17" xfId="49" applyNumberFormat="1" applyFont="1" applyBorder="1" applyAlignment="1" applyProtection="1">
      <alignment horizontal="center"/>
      <protection/>
    </xf>
    <xf numFmtId="2" fontId="5" fillId="0" borderId="17" xfId="49" applyNumberFormat="1" applyFont="1" applyBorder="1" applyProtection="1">
      <alignment/>
      <protection/>
    </xf>
    <xf numFmtId="49" fontId="7" fillId="0" borderId="17" xfId="49" applyNumberFormat="1" applyFont="1" applyFill="1" applyBorder="1" applyAlignment="1" applyProtection="1">
      <alignment horizontal="left"/>
      <protection/>
    </xf>
    <xf numFmtId="0" fontId="3" fillId="0" borderId="17" xfId="48" applyFont="1" applyBorder="1" applyProtection="1">
      <alignment/>
      <protection/>
    </xf>
    <xf numFmtId="0" fontId="9" fillId="0" borderId="17" xfId="49" applyNumberFormat="1" applyFont="1" applyFill="1" applyBorder="1" applyAlignment="1" applyProtection="1">
      <alignment horizontal="center"/>
      <protection/>
    </xf>
    <xf numFmtId="0" fontId="3" fillId="0" borderId="18" xfId="48" applyFont="1" applyBorder="1" applyProtection="1">
      <alignment/>
      <protection/>
    </xf>
    <xf numFmtId="0" fontId="12" fillId="0" borderId="0" xfId="47" applyFont="1" applyAlignment="1" applyProtection="1">
      <alignment horizontal="center"/>
      <protection/>
    </xf>
    <xf numFmtId="0" fontId="3" fillId="0" borderId="0" xfId="47" applyFont="1" applyAlignment="1" applyProtection="1">
      <alignment horizontal="center"/>
      <protection/>
    </xf>
    <xf numFmtId="0" fontId="3" fillId="0" borderId="0" xfId="47" applyFont="1" applyProtection="1">
      <alignment/>
      <protection/>
    </xf>
    <xf numFmtId="0" fontId="4" fillId="0" borderId="0" xfId="47" applyFont="1" applyProtection="1">
      <alignment/>
      <protection/>
    </xf>
    <xf numFmtId="0" fontId="3" fillId="0" borderId="0" xfId="47" applyFont="1" applyFill="1" applyProtection="1">
      <alignment/>
      <protection/>
    </xf>
    <xf numFmtId="0" fontId="12" fillId="0" borderId="0" xfId="49" applyFont="1" applyAlignment="1">
      <alignment horizontal="center"/>
      <protection/>
    </xf>
    <xf numFmtId="0" fontId="12" fillId="0" borderId="0" xfId="49" applyFont="1">
      <alignment/>
      <protection/>
    </xf>
    <xf numFmtId="49" fontId="11" fillId="0" borderId="0" xfId="49" applyNumberFormat="1" applyFont="1" applyFill="1" applyBorder="1" applyAlignment="1" applyProtection="1">
      <alignment horizontal="left"/>
      <protection/>
    </xf>
    <xf numFmtId="0" fontId="11" fillId="0" borderId="0" xfId="49" applyNumberFormat="1" applyFont="1" applyFill="1" applyBorder="1" applyAlignment="1" applyProtection="1">
      <alignment horizontal="left"/>
      <protection/>
    </xf>
    <xf numFmtId="0" fontId="8" fillId="0" borderId="0" xfId="49">
      <alignment/>
      <protection/>
    </xf>
    <xf numFmtId="0" fontId="8" fillId="0" borderId="0" xfId="49" applyAlignment="1">
      <alignment horizontal="center"/>
      <protection/>
    </xf>
    <xf numFmtId="0" fontId="13" fillId="0" borderId="0" xfId="49" applyFont="1">
      <alignment/>
      <protection/>
    </xf>
    <xf numFmtId="0" fontId="8" fillId="0" borderId="0" xfId="49" applyFill="1">
      <alignment/>
      <protection/>
    </xf>
    <xf numFmtId="0" fontId="5" fillId="0" borderId="0" xfId="47" applyFont="1" applyAlignment="1" applyProtection="1">
      <alignment horizontal="left"/>
      <protection/>
    </xf>
    <xf numFmtId="0" fontId="5" fillId="0" borderId="0" xfId="47" applyFont="1" applyProtection="1">
      <alignment/>
      <protection/>
    </xf>
    <xf numFmtId="17" fontId="5" fillId="0" borderId="0" xfId="47" applyNumberFormat="1" applyFont="1" applyProtection="1" quotePrefix="1">
      <alignment/>
      <protection/>
    </xf>
    <xf numFmtId="49" fontId="6" fillId="0" borderId="0" xfId="47" applyNumberFormat="1" applyFont="1" applyAlignment="1" applyProtection="1">
      <alignment horizontal="center"/>
      <protection/>
    </xf>
    <xf numFmtId="20" fontId="5" fillId="0" borderId="0" xfId="47" applyNumberFormat="1" applyFont="1" applyProtection="1">
      <alignment/>
      <protection/>
    </xf>
    <xf numFmtId="0" fontId="6" fillId="0" borderId="0" xfId="47" applyFont="1" applyProtection="1">
      <alignment/>
      <protection/>
    </xf>
    <xf numFmtId="0" fontId="6" fillId="0" borderId="0" xfId="47" applyFont="1" applyAlignment="1" applyProtection="1">
      <alignment horizontal="center"/>
      <protection/>
    </xf>
    <xf numFmtId="0" fontId="5" fillId="40" borderId="11" xfId="47" applyFont="1" applyFill="1" applyBorder="1" applyAlignment="1" applyProtection="1">
      <alignment horizontal="left"/>
      <protection/>
    </xf>
    <xf numFmtId="0" fontId="6" fillId="40" borderId="12" xfId="47" applyFont="1" applyFill="1" applyBorder="1" applyProtection="1">
      <alignment/>
      <protection/>
    </xf>
    <xf numFmtId="1" fontId="6" fillId="40" borderId="12" xfId="47" applyNumberFormat="1" applyFont="1" applyFill="1" applyBorder="1" applyAlignment="1" applyProtection="1">
      <alignment horizontal="center"/>
      <protection/>
    </xf>
    <xf numFmtId="0" fontId="6" fillId="40" borderId="12" xfId="47" applyFont="1" applyFill="1" applyBorder="1" applyAlignment="1" applyProtection="1">
      <alignment horizontal="center"/>
      <protection/>
    </xf>
    <xf numFmtId="0" fontId="3" fillId="41" borderId="12" xfId="47" applyFont="1" applyFill="1" applyBorder="1" applyAlignment="1" applyProtection="1">
      <alignment horizontal="center"/>
      <protection/>
    </xf>
    <xf numFmtId="0" fontId="6" fillId="40" borderId="13" xfId="47" applyFont="1" applyFill="1" applyBorder="1" applyAlignment="1" applyProtection="1">
      <alignment horizontal="center"/>
      <protection/>
    </xf>
    <xf numFmtId="0" fontId="4" fillId="0" borderId="0" xfId="47" applyFont="1" applyAlignment="1" applyProtection="1">
      <alignment horizontal="center"/>
      <protection/>
    </xf>
    <xf numFmtId="0" fontId="7" fillId="42" borderId="14" xfId="47" applyFont="1" applyFill="1" applyBorder="1" applyAlignment="1" applyProtection="1">
      <alignment horizontal="center"/>
      <protection/>
    </xf>
    <xf numFmtId="0" fontId="7" fillId="0" borderId="10" xfId="49" applyFont="1" applyFill="1" applyBorder="1">
      <alignment/>
      <protection/>
    </xf>
    <xf numFmtId="2" fontId="7" fillId="43" borderId="10" xfId="47" applyNumberFormat="1" applyFont="1" applyFill="1" applyBorder="1" applyAlignment="1" applyProtection="1">
      <alignment horizontal="center"/>
      <protection/>
    </xf>
    <xf numFmtId="2" fontId="7" fillId="0" borderId="10" xfId="47" applyNumberFormat="1" applyFont="1" applyBorder="1" applyAlignment="1" applyProtection="1">
      <alignment horizontal="center"/>
      <protection/>
    </xf>
    <xf numFmtId="2" fontId="7" fillId="0" borderId="10" xfId="47" applyNumberFormat="1" applyFont="1" applyFill="1" applyBorder="1" applyAlignment="1" applyProtection="1">
      <alignment horizontal="center"/>
      <protection/>
    </xf>
    <xf numFmtId="0" fontId="7" fillId="0" borderId="10" xfId="47" applyFont="1" applyBorder="1" applyAlignment="1" applyProtection="1">
      <alignment horizontal="center"/>
      <protection/>
    </xf>
    <xf numFmtId="0" fontId="12" fillId="0" borderId="15" xfId="47" applyFont="1" applyFill="1" applyBorder="1" applyAlignment="1" applyProtection="1">
      <alignment horizontal="center"/>
      <protection locked="0"/>
    </xf>
    <xf numFmtId="2" fontId="14" fillId="0" borderId="0" xfId="47" applyNumberFormat="1" applyFont="1" applyBorder="1" applyAlignment="1" applyProtection="1">
      <alignment horizontal="center"/>
      <protection/>
    </xf>
    <xf numFmtId="2" fontId="6" fillId="0" borderId="0" xfId="47" applyNumberFormat="1" applyFont="1" applyAlignment="1" applyProtection="1">
      <alignment horizontal="center"/>
      <protection/>
    </xf>
    <xf numFmtId="0" fontId="7" fillId="0" borderId="10" xfId="47" applyFont="1" applyFill="1" applyBorder="1" applyAlignment="1" applyProtection="1">
      <alignment horizontal="center"/>
      <protection/>
    </xf>
    <xf numFmtId="0" fontId="7" fillId="0" borderId="10" xfId="49" applyNumberFormat="1" applyFont="1" applyFill="1" applyBorder="1" applyAlignment="1" applyProtection="1">
      <alignment horizontal="center"/>
      <protection/>
    </xf>
    <xf numFmtId="0" fontId="6" fillId="0" borderId="0" xfId="47" applyNumberFormat="1" applyFont="1" applyAlignment="1" applyProtection="1">
      <alignment horizontal="center"/>
      <protection/>
    </xf>
    <xf numFmtId="0" fontId="7" fillId="0" borderId="17" xfId="49" applyFont="1" applyFill="1" applyBorder="1">
      <alignment/>
      <protection/>
    </xf>
    <xf numFmtId="0" fontId="7" fillId="0" borderId="0" xfId="47" applyNumberFormat="1" applyFont="1" applyAlignment="1" applyProtection="1">
      <alignment horizontal="center"/>
      <protection/>
    </xf>
    <xf numFmtId="2" fontId="7" fillId="44" borderId="10" xfId="47" applyNumberFormat="1" applyFont="1" applyFill="1" applyBorder="1" applyAlignment="1" applyProtection="1">
      <alignment horizontal="center"/>
      <protection/>
    </xf>
    <xf numFmtId="0" fontId="7" fillId="0" borderId="14" xfId="47" applyFont="1" applyBorder="1" applyAlignment="1" applyProtection="1">
      <alignment horizontal="center"/>
      <protection/>
    </xf>
    <xf numFmtId="0" fontId="7" fillId="44" borderId="10" xfId="47" applyFont="1" applyFill="1" applyBorder="1" applyAlignment="1" applyProtection="1">
      <alignment horizontal="center"/>
      <protection/>
    </xf>
    <xf numFmtId="0" fontId="7" fillId="0" borderId="16" xfId="47" applyFont="1" applyBorder="1" applyAlignment="1" applyProtection="1">
      <alignment horizontal="center"/>
      <protection/>
    </xf>
    <xf numFmtId="2" fontId="7" fillId="0" borderId="17" xfId="47" applyNumberFormat="1" applyFont="1" applyBorder="1" applyAlignment="1" applyProtection="1">
      <alignment horizontal="center"/>
      <protection/>
    </xf>
    <xf numFmtId="0" fontId="7" fillId="44" borderId="17" xfId="47" applyFont="1" applyFill="1" applyBorder="1" applyAlignment="1" applyProtection="1">
      <alignment horizontal="center"/>
      <protection/>
    </xf>
    <xf numFmtId="0" fontId="7" fillId="0" borderId="17" xfId="47" applyFont="1" applyFill="1" applyBorder="1" applyAlignment="1" applyProtection="1">
      <alignment horizontal="center"/>
      <protection/>
    </xf>
    <xf numFmtId="0" fontId="7" fillId="0" borderId="17" xfId="49" applyNumberFormat="1" applyFont="1" applyFill="1" applyBorder="1" applyAlignment="1" applyProtection="1">
      <alignment horizontal="center"/>
      <protection/>
    </xf>
    <xf numFmtId="0" fontId="7" fillId="0" borderId="0" xfId="47" applyFont="1" applyBorder="1" applyAlignment="1" applyProtection="1">
      <alignment horizontal="center"/>
      <protection/>
    </xf>
    <xf numFmtId="0" fontId="7" fillId="0" borderId="0" xfId="47" applyFont="1" applyBorder="1" applyProtection="1">
      <alignment/>
      <protection/>
    </xf>
    <xf numFmtId="2" fontId="7" fillId="0" borderId="0" xfId="47" applyNumberFormat="1" applyFont="1" applyBorder="1" applyAlignment="1" applyProtection="1">
      <alignment horizontal="center"/>
      <protection/>
    </xf>
    <xf numFmtId="0" fontId="7" fillId="0" borderId="0" xfId="47" applyFont="1" applyFill="1" applyBorder="1" applyAlignment="1" applyProtection="1">
      <alignment horizontal="center"/>
      <protection/>
    </xf>
    <xf numFmtId="0" fontId="15" fillId="0" borderId="0" xfId="47" applyFont="1" applyFill="1" applyBorder="1" applyAlignment="1" applyProtection="1">
      <alignment horizontal="center"/>
      <protection locked="0"/>
    </xf>
    <xf numFmtId="49" fontId="7" fillId="45" borderId="10" xfId="47" applyNumberFormat="1" applyFont="1" applyFill="1" applyBorder="1" applyProtection="1">
      <alignment/>
      <protection locked="0"/>
    </xf>
    <xf numFmtId="49" fontId="9" fillId="0" borderId="10" xfId="49" applyNumberFormat="1" applyFont="1" applyFill="1" applyBorder="1" applyAlignment="1" applyProtection="1">
      <alignment horizontal="left"/>
      <protection/>
    </xf>
    <xf numFmtId="49" fontId="9" fillId="0" borderId="10" xfId="49" applyNumberFormat="1" applyFont="1" applyFill="1" applyBorder="1">
      <alignment/>
      <protection/>
    </xf>
    <xf numFmtId="0" fontId="3" fillId="0" borderId="10" xfId="47" applyFont="1" applyBorder="1" applyProtection="1">
      <alignment/>
      <protection/>
    </xf>
    <xf numFmtId="0" fontId="11" fillId="40" borderId="10" xfId="47" applyNumberFormat="1" applyFont="1" applyFill="1" applyBorder="1" applyAlignment="1" applyProtection="1">
      <alignment/>
      <protection/>
    </xf>
    <xf numFmtId="0" fontId="11" fillId="40" borderId="10" xfId="47" applyFont="1" applyFill="1" applyBorder="1" applyAlignment="1" applyProtection="1">
      <alignment/>
      <protection/>
    </xf>
    <xf numFmtId="0" fontId="11" fillId="40" borderId="10" xfId="47" applyFont="1" applyFill="1" applyBorder="1" applyAlignment="1" applyProtection="1">
      <alignment horizontal="center"/>
      <protection/>
    </xf>
    <xf numFmtId="49" fontId="7" fillId="0" borderId="10" xfId="47" applyNumberFormat="1" applyFont="1" applyFill="1" applyBorder="1" applyProtection="1">
      <alignment/>
      <protection locked="0"/>
    </xf>
    <xf numFmtId="0" fontId="11" fillId="0" borderId="10" xfId="47" applyNumberFormat="1" applyFont="1" applyBorder="1" applyAlignment="1" applyProtection="1">
      <alignment/>
      <protection/>
    </xf>
    <xf numFmtId="0" fontId="11" fillId="0" borderId="10" xfId="47" applyFont="1" applyBorder="1" applyAlignment="1" applyProtection="1">
      <alignment/>
      <protection/>
    </xf>
    <xf numFmtId="0" fontId="11" fillId="0" borderId="10" xfId="47" applyFont="1" applyBorder="1" applyAlignment="1" applyProtection="1">
      <alignment horizontal="center"/>
      <protection/>
    </xf>
    <xf numFmtId="0" fontId="11" fillId="42" borderId="10" xfId="47" applyNumberFormat="1" applyFont="1" applyFill="1" applyBorder="1" applyAlignment="1" applyProtection="1">
      <alignment/>
      <protection/>
    </xf>
    <xf numFmtId="0" fontId="11" fillId="42" borderId="10" xfId="47" applyFont="1" applyFill="1" applyBorder="1" applyAlignment="1" applyProtection="1">
      <alignment/>
      <protection/>
    </xf>
    <xf numFmtId="0" fontId="11" fillId="42" borderId="10" xfId="47" applyFont="1" applyFill="1" applyBorder="1" applyAlignment="1" applyProtection="1">
      <alignment horizontal="center"/>
      <protection/>
    </xf>
    <xf numFmtId="0" fontId="11" fillId="41" borderId="10" xfId="47" applyNumberFormat="1" applyFont="1" applyFill="1" applyBorder="1" applyAlignment="1" applyProtection="1">
      <alignment/>
      <protection/>
    </xf>
    <xf numFmtId="0" fontId="11" fillId="41" borderId="10" xfId="47" applyFont="1" applyFill="1" applyBorder="1" applyAlignment="1" applyProtection="1">
      <alignment/>
      <protection/>
    </xf>
    <xf numFmtId="0" fontId="11" fillId="41" borderId="10" xfId="47" applyFont="1" applyFill="1" applyBorder="1" applyAlignment="1" applyProtection="1">
      <alignment horizontal="center"/>
      <protection/>
    </xf>
    <xf numFmtId="0" fontId="11" fillId="40" borderId="10" xfId="47" applyNumberFormat="1" applyFont="1" applyFill="1" applyBorder="1" applyAlignment="1" applyProtection="1">
      <alignment horizontal="center"/>
      <protection/>
    </xf>
    <xf numFmtId="0" fontId="11" fillId="0" borderId="10" xfId="47" applyNumberFormat="1" applyFont="1" applyFill="1" applyBorder="1" applyAlignment="1" applyProtection="1">
      <alignment/>
      <protection/>
    </xf>
    <xf numFmtId="0" fontId="11" fillId="0" borderId="10" xfId="47" applyNumberFormat="1" applyFont="1" applyFill="1" applyBorder="1" applyAlignment="1" applyProtection="1">
      <alignment horizontal="center"/>
      <protection/>
    </xf>
    <xf numFmtId="0" fontId="11" fillId="0" borderId="10" xfId="47" applyFont="1" applyFill="1" applyBorder="1" applyAlignment="1" applyProtection="1">
      <alignment/>
      <protection/>
    </xf>
    <xf numFmtId="0" fontId="11" fillId="0" borderId="10" xfId="47" applyFont="1" applyFill="1" applyBorder="1" applyAlignment="1" applyProtection="1">
      <alignment horizontal="center"/>
      <protection/>
    </xf>
    <xf numFmtId="0" fontId="10" fillId="0" borderId="11" xfId="47" applyFont="1" applyBorder="1" applyAlignment="1" applyProtection="1">
      <alignment horizontal="center"/>
      <protection/>
    </xf>
    <xf numFmtId="0" fontId="10" fillId="0" borderId="12" xfId="47" applyFont="1" applyBorder="1" applyProtection="1">
      <alignment/>
      <protection/>
    </xf>
    <xf numFmtId="2" fontId="10" fillId="0" borderId="12" xfId="47" applyNumberFormat="1" applyFont="1" applyBorder="1" applyAlignment="1" applyProtection="1">
      <alignment horizontal="center"/>
      <protection/>
    </xf>
    <xf numFmtId="0" fontId="3" fillId="0" borderId="12" xfId="47" applyFont="1" applyBorder="1" applyAlignment="1" applyProtection="1">
      <alignment horizontal="center"/>
      <protection/>
    </xf>
    <xf numFmtId="0" fontId="4" fillId="0" borderId="12" xfId="47" applyFont="1" applyBorder="1" applyProtection="1">
      <alignment/>
      <protection/>
    </xf>
    <xf numFmtId="0" fontId="3" fillId="0" borderId="12" xfId="47" applyFont="1" applyBorder="1" applyProtection="1">
      <alignment/>
      <protection/>
    </xf>
    <xf numFmtId="0" fontId="4" fillId="0" borderId="12" xfId="47" applyFont="1" applyFill="1" applyBorder="1" applyAlignment="1" applyProtection="1">
      <alignment horizontal="center"/>
      <protection/>
    </xf>
    <xf numFmtId="0" fontId="4" fillId="0" borderId="13" xfId="47" applyFont="1" applyBorder="1" applyAlignment="1" applyProtection="1">
      <alignment horizontal="center"/>
      <protection/>
    </xf>
    <xf numFmtId="0" fontId="11" fillId="40" borderId="14" xfId="47" applyNumberFormat="1" applyFont="1" applyFill="1" applyBorder="1" applyAlignment="1" applyProtection="1">
      <alignment/>
      <protection/>
    </xf>
    <xf numFmtId="0" fontId="9" fillId="0" borderId="15" xfId="49" applyNumberFormat="1" applyFont="1" applyFill="1" applyBorder="1" applyAlignment="1" applyProtection="1">
      <alignment horizontal="center"/>
      <protection/>
    </xf>
    <xf numFmtId="0" fontId="11" fillId="0" borderId="14" xfId="47" applyNumberFormat="1" applyFont="1" applyBorder="1" applyAlignment="1" applyProtection="1">
      <alignment/>
      <protection/>
    </xf>
    <xf numFmtId="0" fontId="11" fillId="42" borderId="14" xfId="47" applyNumberFormat="1" applyFont="1" applyFill="1" applyBorder="1" applyAlignment="1" applyProtection="1">
      <alignment/>
      <protection/>
    </xf>
    <xf numFmtId="0" fontId="11" fillId="41" borderId="14" xfId="47" applyNumberFormat="1" applyFont="1" applyFill="1" applyBorder="1" applyAlignment="1" applyProtection="1">
      <alignment/>
      <protection/>
    </xf>
    <xf numFmtId="0" fontId="11" fillId="0" borderId="14" xfId="47" applyNumberFormat="1" applyFont="1" applyFill="1" applyBorder="1" applyAlignment="1" applyProtection="1">
      <alignment/>
      <protection/>
    </xf>
    <xf numFmtId="0" fontId="9" fillId="0" borderId="15" xfId="49" applyFont="1" applyBorder="1" applyAlignment="1">
      <alignment horizontal="center"/>
      <protection/>
    </xf>
    <xf numFmtId="0" fontId="11" fillId="0" borderId="16" xfId="47" applyNumberFormat="1" applyFont="1" applyFill="1" applyBorder="1" applyAlignment="1" applyProtection="1">
      <alignment/>
      <protection/>
    </xf>
    <xf numFmtId="0" fontId="11" fillId="0" borderId="17" xfId="47" applyNumberFormat="1" applyFont="1" applyFill="1" applyBorder="1" applyAlignment="1" applyProtection="1">
      <alignment/>
      <protection/>
    </xf>
    <xf numFmtId="0" fontId="11" fillId="0" borderId="17" xfId="47" applyNumberFormat="1" applyFont="1" applyFill="1" applyBorder="1" applyAlignment="1" applyProtection="1">
      <alignment horizontal="center"/>
      <protection/>
    </xf>
    <xf numFmtId="49" fontId="7" fillId="45" borderId="17" xfId="47" applyNumberFormat="1" applyFont="1" applyFill="1" applyBorder="1" applyProtection="1">
      <alignment/>
      <protection locked="0"/>
    </xf>
    <xf numFmtId="49" fontId="7" fillId="0" borderId="17" xfId="47" applyNumberFormat="1" applyFont="1" applyFill="1" applyBorder="1" applyProtection="1">
      <alignment/>
      <protection locked="0"/>
    </xf>
    <xf numFmtId="49" fontId="9" fillId="0" borderId="17" xfId="49" applyNumberFormat="1" applyFont="1" applyFill="1" applyBorder="1">
      <alignment/>
      <protection/>
    </xf>
    <xf numFmtId="0" fontId="3" fillId="0" borderId="17" xfId="47" applyFont="1" applyBorder="1" applyProtection="1">
      <alignment/>
      <protection/>
    </xf>
    <xf numFmtId="0" fontId="9" fillId="0" borderId="18" xfId="49" applyFont="1" applyBorder="1" applyAlignment="1">
      <alignment horizontal="center"/>
      <protection/>
    </xf>
    <xf numFmtId="0" fontId="7" fillId="33" borderId="11" xfId="49" applyFont="1" applyFill="1" applyBorder="1">
      <alignment/>
      <protection/>
    </xf>
    <xf numFmtId="0" fontId="7" fillId="33" borderId="13" xfId="49" applyFont="1" applyFill="1" applyBorder="1">
      <alignment/>
      <protection/>
    </xf>
    <xf numFmtId="0" fontId="7" fillId="33" borderId="14" xfId="49" applyFont="1" applyFill="1" applyBorder="1">
      <alignment/>
      <protection/>
    </xf>
    <xf numFmtId="0" fontId="7" fillId="33" borderId="15" xfId="49" applyFont="1" applyFill="1" applyBorder="1">
      <alignment/>
      <protection/>
    </xf>
    <xf numFmtId="0" fontId="7" fillId="33" borderId="60" xfId="49" applyFont="1" applyFill="1" applyBorder="1">
      <alignment/>
      <protection/>
    </xf>
    <xf numFmtId="0" fontId="7" fillId="33" borderId="20" xfId="49" applyFont="1" applyFill="1" applyBorder="1">
      <alignment/>
      <protection/>
    </xf>
    <xf numFmtId="0" fontId="7" fillId="33" borderId="16" xfId="49" applyFont="1" applyFill="1" applyBorder="1">
      <alignment/>
      <protection/>
    </xf>
    <xf numFmtId="0" fontId="7" fillId="33" borderId="18" xfId="49" applyFont="1" applyFill="1" applyBorder="1">
      <alignment/>
      <protection/>
    </xf>
    <xf numFmtId="0" fontId="15" fillId="15" borderId="26" xfId="49" applyFont="1" applyFill="1" applyBorder="1">
      <alignment/>
      <protection/>
    </xf>
    <xf numFmtId="0" fontId="10" fillId="15" borderId="24" xfId="47" applyFont="1" applyFill="1" applyBorder="1" applyProtection="1">
      <alignment/>
      <protection/>
    </xf>
    <xf numFmtId="0" fontId="15" fillId="15" borderId="24" xfId="47" applyFont="1" applyFill="1" applyBorder="1" applyProtection="1">
      <alignment/>
      <protection/>
    </xf>
    <xf numFmtId="0" fontId="15" fillId="15" borderId="34" xfId="47" applyFont="1" applyFill="1" applyBorder="1" applyProtection="1">
      <alignment/>
      <protection/>
    </xf>
    <xf numFmtId="0" fontId="15" fillId="15" borderId="25" xfId="47" applyFont="1" applyFill="1" applyBorder="1" applyProtection="1">
      <alignment/>
      <protection/>
    </xf>
    <xf numFmtId="0" fontId="47" fillId="15" borderId="61" xfId="0" applyFont="1" applyFill="1" applyBorder="1" applyAlignment="1">
      <alignment/>
    </xf>
    <xf numFmtId="0" fontId="47" fillId="15" borderId="27" xfId="0" applyFont="1" applyFill="1" applyBorder="1" applyAlignment="1">
      <alignment/>
    </xf>
    <xf numFmtId="0" fontId="47" fillId="15" borderId="0" xfId="0" applyFont="1" applyFill="1" applyBorder="1" applyAlignment="1">
      <alignment/>
    </xf>
    <xf numFmtId="0" fontId="47" fillId="15" borderId="28" xfId="0" applyFont="1" applyFill="1" applyBorder="1" applyAlignment="1">
      <alignment/>
    </xf>
    <xf numFmtId="0" fontId="0" fillId="15" borderId="61" xfId="0" applyFill="1" applyBorder="1" applyAlignment="1">
      <alignment/>
    </xf>
    <xf numFmtId="0" fontId="0" fillId="15" borderId="27" xfId="0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28" xfId="0" applyFill="1" applyBorder="1" applyAlignment="1">
      <alignment/>
    </xf>
    <xf numFmtId="0" fontId="52" fillId="33" borderId="11" xfId="50" applyFont="1" applyFill="1" applyBorder="1">
      <alignment/>
      <protection/>
    </xf>
    <xf numFmtId="0" fontId="52" fillId="33" borderId="13" xfId="50" applyFont="1" applyFill="1" applyBorder="1">
      <alignment/>
      <protection/>
    </xf>
    <xf numFmtId="0" fontId="52" fillId="33" borderId="14" xfId="50" applyFont="1" applyFill="1" applyBorder="1">
      <alignment/>
      <protection/>
    </xf>
    <xf numFmtId="0" fontId="52" fillId="33" borderId="15" xfId="50" applyFont="1" applyFill="1" applyBorder="1">
      <alignment/>
      <protection/>
    </xf>
    <xf numFmtId="0" fontId="52" fillId="33" borderId="16" xfId="50" applyFont="1" applyFill="1" applyBorder="1">
      <alignment/>
      <protection/>
    </xf>
    <xf numFmtId="0" fontId="52" fillId="33" borderId="18" xfId="50" applyFont="1" applyFill="1" applyBorder="1">
      <alignment/>
      <protection/>
    </xf>
    <xf numFmtId="0" fontId="12" fillId="15" borderId="26" xfId="49" applyFont="1" applyFill="1" applyBorder="1">
      <alignment/>
      <protection/>
    </xf>
    <xf numFmtId="0" fontId="7" fillId="15" borderId="24" xfId="47" applyFont="1" applyFill="1" applyBorder="1" applyProtection="1">
      <alignment/>
      <protection/>
    </xf>
    <xf numFmtId="0" fontId="3" fillId="15" borderId="24" xfId="47" applyFont="1" applyFill="1" applyBorder="1" applyProtection="1">
      <alignment/>
      <protection/>
    </xf>
    <xf numFmtId="0" fontId="3" fillId="15" borderId="25" xfId="47" applyFont="1" applyFill="1" applyBorder="1" applyProtection="1">
      <alignment/>
      <protection/>
    </xf>
    <xf numFmtId="0" fontId="7" fillId="0" borderId="11" xfId="47" applyFont="1" applyBorder="1" applyAlignment="1" applyProtection="1">
      <alignment horizontal="center"/>
      <protection/>
    </xf>
    <xf numFmtId="0" fontId="7" fillId="0" borderId="12" xfId="47" applyFont="1" applyBorder="1" applyProtection="1">
      <alignment/>
      <protection/>
    </xf>
    <xf numFmtId="2" fontId="7" fillId="0" borderId="12" xfId="47" applyNumberFormat="1" applyFont="1" applyBorder="1" applyAlignment="1" applyProtection="1">
      <alignment horizontal="center"/>
      <protection/>
    </xf>
    <xf numFmtId="0" fontId="7" fillId="0" borderId="12" xfId="48" applyFont="1" applyBorder="1" applyAlignment="1" applyProtection="1">
      <alignment horizontal="center"/>
      <protection/>
    </xf>
    <xf numFmtId="0" fontId="7" fillId="0" borderId="12" xfId="48" applyFont="1" applyBorder="1" applyProtection="1">
      <alignment/>
      <protection/>
    </xf>
    <xf numFmtId="0" fontId="14" fillId="0" borderId="0" xfId="48" applyFont="1" applyProtection="1">
      <alignment/>
      <protection/>
    </xf>
    <xf numFmtId="0" fontId="5" fillId="0" borderId="0" xfId="48" applyFont="1" applyAlignment="1" applyProtection="1">
      <alignment horizontal="left"/>
      <protection/>
    </xf>
    <xf numFmtId="0" fontId="5" fillId="0" borderId="0" xfId="48" applyFont="1" applyProtection="1">
      <alignment/>
      <protection/>
    </xf>
    <xf numFmtId="0" fontId="5" fillId="34" borderId="26" xfId="48" applyFont="1" applyFill="1" applyBorder="1" applyAlignment="1" applyProtection="1">
      <alignment horizontal="left"/>
      <protection/>
    </xf>
    <xf numFmtId="0" fontId="7" fillId="38" borderId="14" xfId="48" applyFont="1" applyFill="1" applyBorder="1" applyAlignment="1" applyProtection="1">
      <alignment horizontal="center"/>
      <protection/>
    </xf>
    <xf numFmtId="0" fontId="7" fillId="0" borderId="16" xfId="48" applyFont="1" applyBorder="1" applyAlignment="1" applyProtection="1">
      <alignment horizontal="center"/>
      <protection/>
    </xf>
    <xf numFmtId="0" fontId="7" fillId="0" borderId="0" xfId="48" applyFont="1" applyBorder="1" applyAlignment="1" applyProtection="1">
      <alignment horizontal="center"/>
      <protection/>
    </xf>
    <xf numFmtId="0" fontId="3" fillId="0" borderId="11" xfId="48" applyFont="1" applyBorder="1" applyAlignment="1" applyProtection="1">
      <alignment horizontal="center"/>
      <protection/>
    </xf>
    <xf numFmtId="0" fontId="3" fillId="0" borderId="12" xfId="48" applyFont="1" applyBorder="1" applyProtection="1">
      <alignment/>
      <protection/>
    </xf>
    <xf numFmtId="0" fontId="3" fillId="0" borderId="12" xfId="48" applyFont="1" applyBorder="1" applyAlignment="1" applyProtection="1">
      <alignment horizontal="center"/>
      <protection/>
    </xf>
    <xf numFmtId="0" fontId="11" fillId="0" borderId="14" xfId="48" applyNumberFormat="1" applyFont="1" applyBorder="1" applyAlignment="1" applyProtection="1">
      <alignment/>
      <protection/>
    </xf>
    <xf numFmtId="0" fontId="11" fillId="38" borderId="14" xfId="48" applyNumberFormat="1" applyFont="1" applyFill="1" applyBorder="1" applyAlignment="1" applyProtection="1">
      <alignment/>
      <protection/>
    </xf>
    <xf numFmtId="0" fontId="11" fillId="39" borderId="14" xfId="48" applyNumberFormat="1" applyFont="1" applyFill="1" applyBorder="1" applyAlignment="1" applyProtection="1">
      <alignment/>
      <protection/>
    </xf>
    <xf numFmtId="0" fontId="14" fillId="15" borderId="26" xfId="48" applyFont="1" applyFill="1" applyBorder="1" applyProtection="1">
      <alignment/>
      <protection/>
    </xf>
    <xf numFmtId="0" fontId="7" fillId="15" borderId="24" xfId="48" applyFont="1" applyFill="1" applyBorder="1" applyProtection="1">
      <alignment/>
      <protection/>
    </xf>
    <xf numFmtId="0" fontId="3" fillId="15" borderId="61" xfId="48" applyFont="1" applyFill="1" applyBorder="1" applyProtection="1">
      <alignment/>
      <protection/>
    </xf>
    <xf numFmtId="0" fontId="3" fillId="15" borderId="27" xfId="48" applyFont="1" applyFill="1" applyBorder="1" applyProtection="1">
      <alignment/>
      <protection/>
    </xf>
    <xf numFmtId="0" fontId="3" fillId="15" borderId="0" xfId="48" applyFont="1" applyFill="1" applyBorder="1" applyProtection="1">
      <alignment/>
      <protection/>
    </xf>
    <xf numFmtId="0" fontId="3" fillId="15" borderId="28" xfId="48" applyFont="1" applyFill="1" applyBorder="1" applyProtection="1">
      <alignment/>
      <protection/>
    </xf>
    <xf numFmtId="0" fontId="12" fillId="15" borderId="24" xfId="48" applyFont="1" applyFill="1" applyBorder="1" applyProtection="1">
      <alignment/>
      <protection/>
    </xf>
    <xf numFmtId="0" fontId="12" fillId="15" borderId="25" xfId="48" applyFont="1" applyFill="1" applyBorder="1" applyProtection="1">
      <alignment/>
      <protection/>
    </xf>
    <xf numFmtId="0" fontId="53" fillId="14" borderId="38" xfId="0" applyFont="1" applyFill="1" applyBorder="1" applyAlignment="1">
      <alignment/>
    </xf>
    <xf numFmtId="0" fontId="0" fillId="0" borderId="0" xfId="0" applyFont="1" applyAlignment="1">
      <alignment/>
    </xf>
    <xf numFmtId="0" fontId="16" fillId="15" borderId="24" xfId="47" applyFont="1" applyFill="1" applyBorder="1" applyProtection="1">
      <alignment/>
      <protection/>
    </xf>
    <xf numFmtId="0" fontId="17" fillId="33" borderId="14" xfId="49" applyFont="1" applyFill="1" applyBorder="1">
      <alignment/>
      <protection/>
    </xf>
    <xf numFmtId="0" fontId="17" fillId="33" borderId="15" xfId="49" applyFont="1" applyFill="1" applyBorder="1">
      <alignment/>
      <protection/>
    </xf>
    <xf numFmtId="0" fontId="17" fillId="33" borderId="60" xfId="49" applyFont="1" applyFill="1" applyBorder="1">
      <alignment/>
      <protection/>
    </xf>
    <xf numFmtId="0" fontId="17" fillId="33" borderId="20" xfId="49" applyFont="1" applyFill="1" applyBorder="1">
      <alignment/>
      <protection/>
    </xf>
    <xf numFmtId="0" fontId="17" fillId="33" borderId="16" xfId="49" applyFont="1" applyFill="1" applyBorder="1">
      <alignment/>
      <protection/>
    </xf>
    <xf numFmtId="0" fontId="17" fillId="33" borderId="18" xfId="49" applyFont="1" applyFill="1" applyBorder="1">
      <alignment/>
      <protection/>
    </xf>
    <xf numFmtId="0" fontId="16" fillId="15" borderId="34" xfId="47" applyFont="1" applyFill="1" applyBorder="1" applyProtection="1">
      <alignment/>
      <protection/>
    </xf>
    <xf numFmtId="0" fontId="16" fillId="15" borderId="25" xfId="47" applyFont="1" applyFill="1" applyBorder="1" applyProtection="1">
      <alignment/>
      <protection/>
    </xf>
    <xf numFmtId="0" fontId="16" fillId="33" borderId="11" xfId="49" applyFont="1" applyFill="1" applyBorder="1">
      <alignment/>
      <protection/>
    </xf>
    <xf numFmtId="0" fontId="16" fillId="33" borderId="13" xfId="49" applyFont="1" applyFill="1" applyBorder="1">
      <alignment/>
      <protection/>
    </xf>
    <xf numFmtId="0" fontId="16" fillId="33" borderId="14" xfId="49" applyFont="1" applyFill="1" applyBorder="1">
      <alignment/>
      <protection/>
    </xf>
    <xf numFmtId="0" fontId="16" fillId="33" borderId="15" xfId="49" applyFont="1" applyFill="1" applyBorder="1">
      <alignment/>
      <protection/>
    </xf>
    <xf numFmtId="0" fontId="16" fillId="33" borderId="16" xfId="49" applyFont="1" applyFill="1" applyBorder="1">
      <alignment/>
      <protection/>
    </xf>
    <xf numFmtId="0" fontId="16" fillId="33" borderId="18" xfId="49" applyFont="1" applyFill="1" applyBorder="1">
      <alignment/>
      <protection/>
    </xf>
    <xf numFmtId="0" fontId="47" fillId="33" borderId="24" xfId="0" applyFont="1" applyFill="1" applyBorder="1" applyAlignment="1">
      <alignment horizontal="center"/>
    </xf>
    <xf numFmtId="0" fontId="47" fillId="33" borderId="19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25" xfId="0" applyFont="1" applyFill="1" applyBorder="1" applyAlignment="1">
      <alignment horizontal="center"/>
    </xf>
    <xf numFmtId="0" fontId="47" fillId="33" borderId="17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0" fillId="15" borderId="61" xfId="0" applyFont="1" applyFill="1" applyBorder="1" applyAlignment="1">
      <alignment/>
    </xf>
    <xf numFmtId="0" fontId="0" fillId="15" borderId="27" xfId="0" applyFont="1" applyFill="1" applyBorder="1" applyAlignment="1">
      <alignment/>
    </xf>
    <xf numFmtId="0" fontId="17" fillId="15" borderId="61" xfId="48" applyFont="1" applyFill="1" applyBorder="1" applyProtection="1">
      <alignment/>
      <protection/>
    </xf>
    <xf numFmtId="0" fontId="17" fillId="15" borderId="27" xfId="48" applyFont="1" applyFill="1" applyBorder="1" applyProtection="1">
      <alignment/>
      <protection/>
    </xf>
    <xf numFmtId="0" fontId="0" fillId="33" borderId="14" xfId="50" applyFont="1" applyFill="1" applyBorder="1">
      <alignment/>
      <protection/>
    </xf>
    <xf numFmtId="0" fontId="0" fillId="33" borderId="15" xfId="50" applyFont="1" applyFill="1" applyBorder="1">
      <alignment/>
      <protection/>
    </xf>
    <xf numFmtId="0" fontId="0" fillId="33" borderId="16" xfId="50" applyFont="1" applyFill="1" applyBorder="1">
      <alignment/>
      <protection/>
    </xf>
    <xf numFmtId="0" fontId="0" fillId="33" borderId="18" xfId="50" applyFont="1" applyFill="1" applyBorder="1">
      <alignment/>
      <protection/>
    </xf>
    <xf numFmtId="0" fontId="0" fillId="33" borderId="60" xfId="50" applyFont="1" applyFill="1" applyBorder="1">
      <alignment/>
      <protection/>
    </xf>
    <xf numFmtId="0" fontId="0" fillId="33" borderId="20" xfId="50" applyFont="1" applyFill="1" applyBorder="1">
      <alignment/>
      <protection/>
    </xf>
    <xf numFmtId="0" fontId="47" fillId="33" borderId="11" xfId="50" applyFont="1" applyFill="1" applyBorder="1">
      <alignment/>
      <protection/>
    </xf>
    <xf numFmtId="0" fontId="47" fillId="33" borderId="13" xfId="50" applyFont="1" applyFill="1" applyBorder="1">
      <alignment/>
      <protection/>
    </xf>
    <xf numFmtId="0" fontId="47" fillId="33" borderId="14" xfId="50" applyFont="1" applyFill="1" applyBorder="1">
      <alignment/>
      <protection/>
    </xf>
    <xf numFmtId="0" fontId="47" fillId="33" borderId="15" xfId="50" applyFont="1" applyFill="1" applyBorder="1">
      <alignment/>
      <protection/>
    </xf>
    <xf numFmtId="0" fontId="47" fillId="33" borderId="16" xfId="50" applyFont="1" applyFill="1" applyBorder="1">
      <alignment/>
      <protection/>
    </xf>
    <xf numFmtId="0" fontId="47" fillId="33" borderId="18" xfId="50" applyFont="1" applyFill="1" applyBorder="1">
      <alignment/>
      <protection/>
    </xf>
    <xf numFmtId="0" fontId="16" fillId="15" borderId="24" xfId="48" applyFont="1" applyFill="1" applyBorder="1" applyProtection="1">
      <alignment/>
      <protection/>
    </xf>
    <xf numFmtId="0" fontId="16" fillId="15" borderId="25" xfId="48" applyFont="1" applyFill="1" applyBorder="1" applyProtection="1">
      <alignment/>
      <protection/>
    </xf>
    <xf numFmtId="0" fontId="47" fillId="33" borderId="30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center"/>
    </xf>
    <xf numFmtId="0" fontId="47" fillId="33" borderId="26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47" fillId="33" borderId="24" xfId="0" applyFont="1" applyFill="1" applyBorder="1" applyAlignment="1">
      <alignment/>
    </xf>
    <xf numFmtId="0" fontId="47" fillId="33" borderId="28" xfId="0" applyFont="1" applyFill="1" applyBorder="1" applyAlignment="1">
      <alignment/>
    </xf>
    <xf numFmtId="0" fontId="47" fillId="33" borderId="34" xfId="0" applyFont="1" applyFill="1" applyBorder="1" applyAlignment="1">
      <alignment/>
    </xf>
    <xf numFmtId="0" fontId="47" fillId="33" borderId="35" xfId="0" applyFont="1" applyFill="1" applyBorder="1" applyAlignment="1">
      <alignment/>
    </xf>
    <xf numFmtId="0" fontId="0" fillId="14" borderId="23" xfId="0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7" fillId="33" borderId="26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15" borderId="30" xfId="0" applyFont="1" applyFill="1" applyBorder="1" applyAlignment="1">
      <alignment/>
    </xf>
    <xf numFmtId="0" fontId="47" fillId="15" borderId="31" xfId="0" applyFont="1" applyFill="1" applyBorder="1" applyAlignment="1">
      <alignment/>
    </xf>
    <xf numFmtId="0" fontId="47" fillId="15" borderId="33" xfId="0" applyFont="1" applyFill="1" applyBorder="1" applyAlignment="1">
      <alignment/>
    </xf>
    <xf numFmtId="0" fontId="47" fillId="15" borderId="32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50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50" applyFont="1" applyFill="1" applyBorder="1">
      <alignment/>
      <protection/>
    </xf>
    <xf numFmtId="0" fontId="17" fillId="0" borderId="0" xfId="48" applyFont="1" applyProtection="1">
      <alignment/>
      <protection/>
    </xf>
    <xf numFmtId="0" fontId="16" fillId="0" borderId="0" xfId="48" applyFont="1" applyAlignment="1" applyProtection="1">
      <alignment horizontal="center"/>
      <protection/>
    </xf>
    <xf numFmtId="0" fontId="17" fillId="0" borderId="0" xfId="48" applyFont="1" applyAlignment="1" applyProtection="1">
      <alignment horizontal="center"/>
      <protection/>
    </xf>
    <xf numFmtId="0" fontId="16" fillId="0" borderId="0" xfId="48" applyFont="1" applyProtection="1">
      <alignment/>
      <protection/>
    </xf>
    <xf numFmtId="0" fontId="17" fillId="0" borderId="0" xfId="48" applyFont="1" applyFill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6" fillId="0" borderId="0" xfId="48" applyFont="1" applyAlignment="1" applyProtection="1">
      <alignment horizontal="left"/>
      <protection/>
    </xf>
    <xf numFmtId="164" fontId="16" fillId="0" borderId="0" xfId="48" applyNumberFormat="1" applyFont="1" applyProtection="1">
      <alignment/>
      <protection/>
    </xf>
    <xf numFmtId="49" fontId="17" fillId="0" borderId="0" xfId="48" applyNumberFormat="1" applyFont="1" applyAlignment="1" applyProtection="1">
      <alignment horizontal="center"/>
      <protection/>
    </xf>
    <xf numFmtId="20" fontId="16" fillId="0" borderId="0" xfId="48" applyNumberFormat="1" applyFont="1" applyProtection="1">
      <alignment/>
      <protection/>
    </xf>
    <xf numFmtId="0" fontId="16" fillId="34" borderId="26" xfId="48" applyFont="1" applyFill="1" applyBorder="1" applyAlignment="1" applyProtection="1">
      <alignment horizontal="left"/>
      <protection/>
    </xf>
    <xf numFmtId="0" fontId="17" fillId="34" borderId="50" xfId="48" applyFont="1" applyFill="1" applyBorder="1" applyProtection="1">
      <alignment/>
      <protection/>
    </xf>
    <xf numFmtId="1" fontId="17" fillId="34" borderId="51" xfId="48" applyNumberFormat="1" applyFont="1" applyFill="1" applyBorder="1" applyAlignment="1" applyProtection="1">
      <alignment horizontal="center"/>
      <protection/>
    </xf>
    <xf numFmtId="0" fontId="17" fillId="34" borderId="51" xfId="48" applyFont="1" applyFill="1" applyBorder="1" applyAlignment="1" applyProtection="1">
      <alignment horizontal="center"/>
      <protection/>
    </xf>
    <xf numFmtId="0" fontId="17" fillId="35" borderId="51" xfId="48" applyFont="1" applyFill="1" applyBorder="1" applyAlignment="1" applyProtection="1">
      <alignment horizontal="center"/>
      <protection/>
    </xf>
    <xf numFmtId="0" fontId="17" fillId="34" borderId="52" xfId="48" applyFont="1" applyFill="1" applyBorder="1" applyAlignment="1" applyProtection="1">
      <alignment horizontal="center"/>
      <protection/>
    </xf>
    <xf numFmtId="0" fontId="17" fillId="38" borderId="24" xfId="48" applyFont="1" applyFill="1" applyBorder="1" applyAlignment="1" applyProtection="1">
      <alignment horizontal="center"/>
      <protection/>
    </xf>
    <xf numFmtId="0" fontId="0" fillId="0" borderId="10" xfId="50" applyFont="1" applyFill="1" applyBorder="1">
      <alignment/>
      <protection/>
    </xf>
    <xf numFmtId="2" fontId="17" fillId="36" borderId="53" xfId="48" applyNumberFormat="1" applyFont="1" applyFill="1" applyBorder="1" applyAlignment="1" applyProtection="1">
      <alignment horizontal="center"/>
      <protection/>
    </xf>
    <xf numFmtId="2" fontId="17" fillId="0" borderId="54" xfId="48" applyNumberFormat="1" applyFont="1" applyBorder="1" applyAlignment="1" applyProtection="1">
      <alignment horizontal="center"/>
      <protection/>
    </xf>
    <xf numFmtId="2" fontId="17" fillId="0" borderId="54" xfId="48" applyNumberFormat="1" applyFont="1" applyFill="1" applyBorder="1" applyAlignment="1" applyProtection="1">
      <alignment horizontal="center"/>
      <protection/>
    </xf>
    <xf numFmtId="0" fontId="17" fillId="0" borderId="55" xfId="48" applyFont="1" applyBorder="1" applyAlignment="1" applyProtection="1">
      <alignment horizontal="center"/>
      <protection/>
    </xf>
    <xf numFmtId="0" fontId="17" fillId="0" borderId="54" xfId="49" applyNumberFormat="1" applyFont="1" applyFill="1" applyBorder="1" applyAlignment="1" applyProtection="1">
      <alignment horizontal="center"/>
      <protection/>
    </xf>
    <xf numFmtId="0" fontId="17" fillId="0" borderId="56" xfId="48" applyFont="1" applyFill="1" applyBorder="1" applyAlignment="1" applyProtection="1">
      <alignment horizontal="center"/>
      <protection locked="0"/>
    </xf>
    <xf numFmtId="2" fontId="17" fillId="0" borderId="0" xfId="48" applyNumberFormat="1" applyFont="1" applyBorder="1" applyAlignment="1" applyProtection="1">
      <alignment horizontal="center"/>
      <protection/>
    </xf>
    <xf numFmtId="2" fontId="17" fillId="0" borderId="0" xfId="48" applyNumberFormat="1" applyFont="1" applyAlignment="1" applyProtection="1">
      <alignment horizontal="center"/>
      <protection/>
    </xf>
    <xf numFmtId="0" fontId="16" fillId="15" borderId="26" xfId="48" applyFont="1" applyFill="1" applyBorder="1" applyProtection="1">
      <alignment/>
      <protection/>
    </xf>
    <xf numFmtId="0" fontId="0" fillId="15" borderId="61" xfId="0" applyFont="1" applyFill="1" applyBorder="1" applyAlignment="1">
      <alignment/>
    </xf>
    <xf numFmtId="0" fontId="0" fillId="15" borderId="27" xfId="0" applyFont="1" applyFill="1" applyBorder="1" applyAlignment="1">
      <alignment/>
    </xf>
    <xf numFmtId="2" fontId="17" fillId="0" borderId="53" xfId="48" applyNumberFormat="1" applyFont="1" applyBorder="1" applyAlignment="1" applyProtection="1">
      <alignment horizontal="center"/>
      <protection/>
    </xf>
    <xf numFmtId="2" fontId="17" fillId="36" borderId="54" xfId="48" applyNumberFormat="1" applyFont="1" applyFill="1" applyBorder="1" applyAlignment="1" applyProtection="1">
      <alignment horizontal="center"/>
      <protection/>
    </xf>
    <xf numFmtId="0" fontId="17" fillId="0" borderId="54" xfId="48" applyFont="1" applyFill="1" applyBorder="1" applyAlignment="1" applyProtection="1">
      <alignment horizontal="center"/>
      <protection/>
    </xf>
    <xf numFmtId="0" fontId="0" fillId="15" borderId="24" xfId="0" applyFont="1" applyFill="1" applyBorder="1" applyAlignment="1">
      <alignment/>
    </xf>
    <xf numFmtId="0" fontId="0" fillId="15" borderId="0" xfId="0" applyFont="1" applyFill="1" applyBorder="1" applyAlignment="1">
      <alignment/>
    </xf>
    <xf numFmtId="0" fontId="0" fillId="15" borderId="28" xfId="0" applyFont="1" applyFill="1" applyBorder="1" applyAlignment="1">
      <alignment/>
    </xf>
    <xf numFmtId="0" fontId="17" fillId="0" borderId="0" xfId="48" applyNumberFormat="1" applyFont="1" applyAlignment="1" applyProtection="1">
      <alignment horizontal="center"/>
      <protection/>
    </xf>
    <xf numFmtId="0" fontId="47" fillId="15" borderId="24" xfId="0" applyFont="1" applyFill="1" applyBorder="1" applyAlignment="1">
      <alignment/>
    </xf>
    <xf numFmtId="0" fontId="17" fillId="0" borderId="25" xfId="48" applyFont="1" applyBorder="1" applyAlignment="1" applyProtection="1">
      <alignment horizontal="center"/>
      <protection/>
    </xf>
    <xf numFmtId="0" fontId="0" fillId="0" borderId="17" xfId="50" applyFont="1" applyFill="1" applyBorder="1">
      <alignment/>
      <protection/>
    </xf>
    <xf numFmtId="2" fontId="17" fillId="0" borderId="57" xfId="48" applyNumberFormat="1" applyFont="1" applyBorder="1" applyAlignment="1" applyProtection="1">
      <alignment horizontal="center"/>
      <protection/>
    </xf>
    <xf numFmtId="2" fontId="17" fillId="0" borderId="58" xfId="48" applyNumberFormat="1" applyFont="1" applyBorder="1" applyAlignment="1" applyProtection="1">
      <alignment horizontal="center"/>
      <protection/>
    </xf>
    <xf numFmtId="0" fontId="17" fillId="36" borderId="58" xfId="48" applyFont="1" applyFill="1" applyBorder="1" applyAlignment="1" applyProtection="1">
      <alignment horizontal="center"/>
      <protection/>
    </xf>
    <xf numFmtId="0" fontId="17" fillId="0" borderId="58" xfId="48" applyFont="1" applyFill="1" applyBorder="1" applyAlignment="1" applyProtection="1">
      <alignment horizontal="center"/>
      <protection/>
    </xf>
    <xf numFmtId="0" fontId="17" fillId="0" borderId="58" xfId="49" applyNumberFormat="1" applyFont="1" applyFill="1" applyBorder="1" applyAlignment="1" applyProtection="1">
      <alignment horizontal="center"/>
      <protection/>
    </xf>
    <xf numFmtId="0" fontId="17" fillId="0" borderId="59" xfId="48" applyFont="1" applyFill="1" applyBorder="1" applyAlignment="1" applyProtection="1">
      <alignment horizontal="center"/>
      <protection/>
    </xf>
    <xf numFmtId="0" fontId="17" fillId="0" borderId="0" xfId="48" applyFont="1" applyBorder="1" applyAlignment="1" applyProtection="1">
      <alignment horizontal="center"/>
      <protection/>
    </xf>
    <xf numFmtId="0" fontId="17" fillId="0" borderId="0" xfId="48" applyFont="1" applyBorder="1" applyProtection="1">
      <alignment/>
      <protection/>
    </xf>
    <xf numFmtId="0" fontId="17" fillId="0" borderId="0" xfId="48" applyFont="1" applyFill="1" applyBorder="1" applyAlignment="1" applyProtection="1">
      <alignment horizontal="center"/>
      <protection/>
    </xf>
    <xf numFmtId="0" fontId="17" fillId="0" borderId="0" xfId="49" applyNumberFormat="1" applyFont="1" applyFill="1" applyBorder="1" applyAlignment="1" applyProtection="1">
      <alignment horizontal="center"/>
      <protection/>
    </xf>
    <xf numFmtId="0" fontId="17" fillId="0" borderId="0" xfId="48" applyFont="1" applyFill="1" applyBorder="1" applyProtection="1">
      <alignment/>
      <protection/>
    </xf>
    <xf numFmtId="0" fontId="17" fillId="0" borderId="11" xfId="48" applyFont="1" applyBorder="1" applyAlignment="1" applyProtection="1">
      <alignment horizontal="center"/>
      <protection/>
    </xf>
    <xf numFmtId="0" fontId="17" fillId="0" borderId="12" xfId="48" applyFont="1" applyBorder="1" applyProtection="1">
      <alignment/>
      <protection/>
    </xf>
    <xf numFmtId="0" fontId="17" fillId="0" borderId="12" xfId="48" applyFont="1" applyBorder="1" applyAlignment="1" applyProtection="1">
      <alignment horizontal="center"/>
      <protection/>
    </xf>
    <xf numFmtId="0" fontId="16" fillId="0" borderId="12" xfId="48" applyFont="1" applyBorder="1" applyProtection="1">
      <alignment/>
      <protection/>
    </xf>
    <xf numFmtId="0" fontId="16" fillId="0" borderId="12" xfId="48" applyFont="1" applyFill="1" applyBorder="1" applyAlignment="1" applyProtection="1">
      <alignment horizontal="center"/>
      <protection/>
    </xf>
    <xf numFmtId="0" fontId="16" fillId="0" borderId="12" xfId="48" applyFont="1" applyBorder="1" applyAlignment="1" applyProtection="1">
      <alignment horizontal="center"/>
      <protection/>
    </xf>
    <xf numFmtId="0" fontId="17" fillId="0" borderId="13" xfId="48" applyFont="1" applyBorder="1" applyProtection="1">
      <alignment/>
      <protection/>
    </xf>
    <xf numFmtId="0" fontId="0" fillId="15" borderId="25" xfId="0" applyFont="1" applyFill="1" applyBorder="1" applyAlignment="1">
      <alignment/>
    </xf>
    <xf numFmtId="0" fontId="17" fillId="34" borderId="14" xfId="48" applyNumberFormat="1" applyFont="1" applyFill="1" applyBorder="1" applyAlignment="1" applyProtection="1">
      <alignment/>
      <protection/>
    </xf>
    <xf numFmtId="0" fontId="17" fillId="34" borderId="10" xfId="48" applyNumberFormat="1" applyFont="1" applyFill="1" applyBorder="1" applyAlignment="1" applyProtection="1">
      <alignment/>
      <protection/>
    </xf>
    <xf numFmtId="0" fontId="17" fillId="34" borderId="10" xfId="48" applyFont="1" applyFill="1" applyBorder="1" applyAlignment="1" applyProtection="1">
      <alignment/>
      <protection/>
    </xf>
    <xf numFmtId="0" fontId="17" fillId="34" borderId="10" xfId="48" applyFont="1" applyFill="1" applyBorder="1" applyAlignment="1" applyProtection="1">
      <alignment horizontal="center"/>
      <protection/>
    </xf>
    <xf numFmtId="49" fontId="17" fillId="37" borderId="10" xfId="48" applyNumberFormat="1" applyFont="1" applyFill="1" applyBorder="1" applyProtection="1">
      <alignment/>
      <protection locked="0"/>
    </xf>
    <xf numFmtId="49" fontId="17" fillId="0" borderId="10" xfId="48" applyNumberFormat="1" applyFont="1" applyFill="1" applyBorder="1" applyProtection="1">
      <alignment/>
      <protection locked="0"/>
    </xf>
    <xf numFmtId="0" fontId="17" fillId="0" borderId="10" xfId="49" applyNumberFormat="1" applyFont="1" applyBorder="1" applyAlignment="1" applyProtection="1">
      <alignment horizontal="center"/>
      <protection/>
    </xf>
    <xf numFmtId="2" fontId="16" fillId="0" borderId="10" xfId="49" applyNumberFormat="1" applyFont="1" applyBorder="1" applyProtection="1">
      <alignment/>
      <protection/>
    </xf>
    <xf numFmtId="49" fontId="17" fillId="0" borderId="10" xfId="49" applyNumberFormat="1" applyFont="1" applyFill="1" applyBorder="1" applyAlignment="1" applyProtection="1">
      <alignment horizontal="left"/>
      <protection/>
    </xf>
    <xf numFmtId="0" fontId="17" fillId="0" borderId="10" xfId="48" applyFont="1" applyBorder="1" applyProtection="1">
      <alignment/>
      <protection/>
    </xf>
    <xf numFmtId="0" fontId="17" fillId="0" borderId="10" xfId="49" applyNumberFormat="1" applyFont="1" applyFill="1" applyBorder="1" applyAlignment="1" applyProtection="1">
      <alignment horizontal="center"/>
      <protection/>
    </xf>
    <xf numFmtId="0" fontId="17" fillId="0" borderId="15" xfId="48" applyFont="1" applyBorder="1" applyProtection="1">
      <alignment/>
      <protection/>
    </xf>
    <xf numFmtId="0" fontId="17" fillId="0" borderId="14" xfId="48" applyNumberFormat="1" applyFont="1" applyBorder="1" applyAlignment="1" applyProtection="1">
      <alignment/>
      <protection/>
    </xf>
    <xf numFmtId="0" fontId="17" fillId="0" borderId="10" xfId="48" applyNumberFormat="1" applyFont="1" applyBorder="1" applyAlignment="1" applyProtection="1">
      <alignment/>
      <protection/>
    </xf>
    <xf numFmtId="0" fontId="17" fillId="0" borderId="10" xfId="48" applyFont="1" applyBorder="1" applyAlignment="1" applyProtection="1">
      <alignment/>
      <protection/>
    </xf>
    <xf numFmtId="0" fontId="17" fillId="0" borderId="10" xfId="48" applyFont="1" applyBorder="1" applyAlignment="1" applyProtection="1">
      <alignment horizontal="center"/>
      <protection/>
    </xf>
    <xf numFmtId="0" fontId="17" fillId="38" borderId="14" xfId="48" applyNumberFormat="1" applyFont="1" applyFill="1" applyBorder="1" applyAlignment="1" applyProtection="1">
      <alignment/>
      <protection/>
    </xf>
    <xf numFmtId="0" fontId="17" fillId="38" borderId="10" xfId="48" applyNumberFormat="1" applyFont="1" applyFill="1" applyBorder="1" applyAlignment="1" applyProtection="1">
      <alignment/>
      <protection/>
    </xf>
    <xf numFmtId="0" fontId="17" fillId="38" borderId="10" xfId="48" applyFont="1" applyFill="1" applyBorder="1" applyAlignment="1" applyProtection="1">
      <alignment/>
      <protection/>
    </xf>
    <xf numFmtId="0" fontId="17" fillId="38" borderId="10" xfId="48" applyFont="1" applyFill="1" applyBorder="1" applyAlignment="1" applyProtection="1">
      <alignment horizontal="center"/>
      <protection/>
    </xf>
    <xf numFmtId="0" fontId="17" fillId="39" borderId="14" xfId="48" applyNumberFormat="1" applyFont="1" applyFill="1" applyBorder="1" applyAlignment="1" applyProtection="1">
      <alignment/>
      <protection/>
    </xf>
    <xf numFmtId="0" fontId="17" fillId="39" borderId="10" xfId="48" applyNumberFormat="1" applyFont="1" applyFill="1" applyBorder="1" applyAlignment="1" applyProtection="1">
      <alignment/>
      <protection/>
    </xf>
    <xf numFmtId="0" fontId="17" fillId="39" borderId="10" xfId="48" applyFont="1" applyFill="1" applyBorder="1" applyAlignment="1" applyProtection="1">
      <alignment/>
      <protection/>
    </xf>
    <xf numFmtId="0" fontId="17" fillId="39" borderId="10" xfId="48" applyFont="1" applyFill="1" applyBorder="1" applyAlignment="1" applyProtection="1">
      <alignment horizontal="center"/>
      <protection/>
    </xf>
    <xf numFmtId="0" fontId="17" fillId="34" borderId="10" xfId="48" applyNumberFormat="1" applyFont="1" applyFill="1" applyBorder="1" applyAlignment="1" applyProtection="1">
      <alignment horizontal="center"/>
      <protection/>
    </xf>
    <xf numFmtId="0" fontId="17" fillId="34" borderId="16" xfId="48" applyNumberFormat="1" applyFont="1" applyFill="1" applyBorder="1" applyAlignment="1" applyProtection="1">
      <alignment/>
      <protection/>
    </xf>
    <xf numFmtId="0" fontId="17" fillId="34" borderId="17" xfId="48" applyNumberFormat="1" applyFont="1" applyFill="1" applyBorder="1" applyAlignment="1" applyProtection="1">
      <alignment/>
      <protection/>
    </xf>
    <xf numFmtId="0" fontId="17" fillId="34" borderId="17" xfId="48" applyNumberFormat="1" applyFont="1" applyFill="1" applyBorder="1" applyAlignment="1" applyProtection="1">
      <alignment horizontal="center"/>
      <protection/>
    </xf>
    <xf numFmtId="49" fontId="17" fillId="37" borderId="17" xfId="48" applyNumberFormat="1" applyFont="1" applyFill="1" applyBorder="1" applyProtection="1">
      <alignment/>
      <protection locked="0"/>
    </xf>
    <xf numFmtId="49" fontId="17" fillId="0" borderId="17" xfId="48" applyNumberFormat="1" applyFont="1" applyFill="1" applyBorder="1" applyProtection="1">
      <alignment/>
      <protection locked="0"/>
    </xf>
    <xf numFmtId="0" fontId="17" fillId="0" borderId="17" xfId="49" applyNumberFormat="1" applyFont="1" applyBorder="1" applyAlignment="1" applyProtection="1">
      <alignment horizontal="center"/>
      <protection/>
    </xf>
    <xf numFmtId="2" fontId="16" fillId="0" borderId="17" xfId="49" applyNumberFormat="1" applyFont="1" applyBorder="1" applyProtection="1">
      <alignment/>
      <protection/>
    </xf>
    <xf numFmtId="49" fontId="17" fillId="0" borderId="17" xfId="49" applyNumberFormat="1" applyFont="1" applyFill="1" applyBorder="1" applyAlignment="1" applyProtection="1">
      <alignment horizontal="left"/>
      <protection/>
    </xf>
    <xf numFmtId="0" fontId="17" fillId="0" borderId="17" xfId="48" applyFont="1" applyBorder="1" applyProtection="1">
      <alignment/>
      <protection/>
    </xf>
    <xf numFmtId="0" fontId="17" fillId="0" borderId="17" xfId="49" applyNumberFormat="1" applyFont="1" applyFill="1" applyBorder="1" applyAlignment="1" applyProtection="1">
      <alignment horizontal="center"/>
      <protection/>
    </xf>
    <xf numFmtId="0" fontId="17" fillId="0" borderId="18" xfId="48" applyFont="1" applyBorder="1" applyProtection="1">
      <alignment/>
      <protection/>
    </xf>
    <xf numFmtId="0" fontId="7" fillId="0" borderId="0" xfId="49" applyFont="1" applyFill="1" applyBorder="1">
      <alignment/>
      <protection/>
    </xf>
    <xf numFmtId="0" fontId="16" fillId="33" borderId="41" xfId="49" applyFont="1" applyFill="1" applyBorder="1">
      <alignment/>
      <protection/>
    </xf>
    <xf numFmtId="0" fontId="16" fillId="33" borderId="42" xfId="49" applyFont="1" applyFill="1" applyBorder="1">
      <alignment/>
      <protection/>
    </xf>
    <xf numFmtId="0" fontId="11" fillId="41" borderId="10" xfId="47" applyNumberFormat="1" applyFont="1" applyFill="1" applyBorder="1" applyAlignment="1" applyProtection="1">
      <alignment/>
      <protection/>
    </xf>
    <xf numFmtId="0" fontId="11" fillId="41" borderId="10" xfId="49" applyFont="1" applyFill="1" applyBorder="1" applyAlignment="1" applyProtection="1">
      <alignment/>
      <protection/>
    </xf>
    <xf numFmtId="0" fontId="11" fillId="0" borderId="10" xfId="47" applyNumberFormat="1" applyFont="1" applyFill="1" applyBorder="1" applyAlignment="1" applyProtection="1">
      <alignment/>
      <protection/>
    </xf>
    <xf numFmtId="0" fontId="11" fillId="0" borderId="10" xfId="49" applyFont="1" applyFill="1" applyBorder="1" applyAlignment="1" applyProtection="1">
      <alignment/>
      <protection/>
    </xf>
    <xf numFmtId="0" fontId="11" fillId="0" borderId="17" xfId="47" applyNumberFormat="1" applyFont="1" applyFill="1" applyBorder="1" applyAlignment="1" applyProtection="1">
      <alignment/>
      <protection/>
    </xf>
    <xf numFmtId="0" fontId="11" fillId="0" borderId="17" xfId="49" applyFont="1" applyFill="1" applyBorder="1" applyAlignment="1" applyProtection="1">
      <alignment/>
      <protection/>
    </xf>
    <xf numFmtId="0" fontId="11" fillId="40" borderId="10" xfId="47" applyNumberFormat="1" applyFont="1" applyFill="1" applyBorder="1" applyAlignment="1" applyProtection="1">
      <alignment/>
      <protection/>
    </xf>
    <xf numFmtId="0" fontId="11" fillId="40" borderId="10" xfId="49" applyFont="1" applyFill="1" applyBorder="1" applyAlignment="1" applyProtection="1">
      <alignment/>
      <protection/>
    </xf>
    <xf numFmtId="0" fontId="11" fillId="0" borderId="10" xfId="47" applyNumberFormat="1" applyFont="1" applyBorder="1" applyAlignment="1" applyProtection="1">
      <alignment/>
      <protection/>
    </xf>
    <xf numFmtId="0" fontId="11" fillId="0" borderId="10" xfId="49" applyFont="1" applyBorder="1" applyAlignment="1" applyProtection="1">
      <alignment/>
      <protection/>
    </xf>
    <xf numFmtId="0" fontId="11" fillId="42" borderId="10" xfId="47" applyNumberFormat="1" applyFont="1" applyFill="1" applyBorder="1" applyAlignment="1" applyProtection="1">
      <alignment/>
      <protection/>
    </xf>
    <xf numFmtId="0" fontId="11" fillId="34" borderId="10" xfId="48" applyNumberFormat="1" applyFont="1" applyFill="1" applyBorder="1" applyAlignment="1" applyProtection="1">
      <alignment/>
      <protection/>
    </xf>
    <xf numFmtId="0" fontId="11" fillId="0" borderId="10" xfId="48" applyNumberFormat="1" applyFont="1" applyBorder="1" applyAlignment="1" applyProtection="1">
      <alignment/>
      <protection/>
    </xf>
    <xf numFmtId="0" fontId="11" fillId="34" borderId="17" xfId="48" applyNumberFormat="1" applyFont="1" applyFill="1" applyBorder="1" applyAlignment="1" applyProtection="1">
      <alignment/>
      <protection/>
    </xf>
    <xf numFmtId="0" fontId="11" fillId="39" borderId="10" xfId="48" applyNumberFormat="1" applyFont="1" applyFill="1" applyBorder="1" applyAlignment="1" applyProtection="1">
      <alignment/>
      <protection/>
    </xf>
    <xf numFmtId="0" fontId="11" fillId="38" borderId="10" xfId="48" applyNumberFormat="1" applyFont="1" applyFill="1" applyBorder="1" applyAlignment="1" applyProtection="1">
      <alignment/>
      <protection/>
    </xf>
    <xf numFmtId="0" fontId="17" fillId="34" borderId="17" xfId="48" applyNumberFormat="1" applyFont="1" applyFill="1" applyBorder="1" applyAlignment="1" applyProtection="1">
      <alignment/>
      <protection/>
    </xf>
    <xf numFmtId="0" fontId="17" fillId="34" borderId="10" xfId="48" applyNumberFormat="1" applyFont="1" applyFill="1" applyBorder="1" applyAlignment="1" applyProtection="1">
      <alignment/>
      <protection/>
    </xf>
    <xf numFmtId="0" fontId="17" fillId="0" borderId="10" xfId="48" applyNumberFormat="1" applyFont="1" applyBorder="1" applyAlignment="1" applyProtection="1">
      <alignment/>
      <protection/>
    </xf>
    <xf numFmtId="0" fontId="17" fillId="38" borderId="10" xfId="48" applyNumberFormat="1" applyFont="1" applyFill="1" applyBorder="1" applyAlignment="1" applyProtection="1">
      <alignment/>
      <protection/>
    </xf>
    <xf numFmtId="0" fontId="17" fillId="39" borderId="10" xfId="48" applyNumberFormat="1" applyFont="1" applyFill="1" applyBorder="1" applyAlignment="1" applyProtection="1">
      <alignment/>
      <protection/>
    </xf>
    <xf numFmtId="0" fontId="16" fillId="15" borderId="33" xfId="48" applyFont="1" applyFill="1" applyBorder="1" applyProtection="1">
      <alignment/>
      <protection/>
    </xf>
    <xf numFmtId="0" fontId="16" fillId="15" borderId="33" xfId="47" applyFont="1" applyFill="1" applyBorder="1" applyProtection="1">
      <alignment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_Mj-17joukkue98" xfId="47"/>
    <cellStyle name="Normaali_Mj-17joukkue98 2" xfId="48"/>
    <cellStyle name="Normal 2 2" xfId="49"/>
    <cellStyle name="Normal 3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3" max="3" width="20.421875" style="0" bestFit="1" customWidth="1"/>
    <col min="4" max="4" width="13.28125" style="0" customWidth="1"/>
    <col min="7" max="7" width="34.421875" style="0" bestFit="1" customWidth="1"/>
    <col min="8" max="8" width="14.57421875" style="0" bestFit="1" customWidth="1"/>
    <col min="11" max="11" width="19.57421875" style="0" customWidth="1"/>
    <col min="12" max="12" width="14.421875" style="0" customWidth="1"/>
    <col min="15" max="15" width="25.28125" style="0" customWidth="1"/>
    <col min="16" max="16" width="12.8515625" style="0" customWidth="1"/>
  </cols>
  <sheetData>
    <row r="1" spans="3:16" ht="27" thickBot="1">
      <c r="C1" s="310" t="s">
        <v>684</v>
      </c>
      <c r="D1" s="363"/>
      <c r="G1" s="310" t="s">
        <v>685</v>
      </c>
      <c r="K1" s="310" t="s">
        <v>691</v>
      </c>
      <c r="L1" s="363"/>
      <c r="O1" s="310" t="s">
        <v>696</v>
      </c>
      <c r="P1" s="363"/>
    </row>
    <row r="2" ht="15.75" thickBot="1"/>
    <row r="3" spans="2:16" ht="15.75" thickBot="1">
      <c r="B3" s="16" t="s">
        <v>678</v>
      </c>
      <c r="C3" s="17"/>
      <c r="D3" s="18"/>
      <c r="F3" s="16" t="s">
        <v>681</v>
      </c>
      <c r="G3" s="17"/>
      <c r="H3" s="18"/>
      <c r="J3" s="16" t="s">
        <v>688</v>
      </c>
      <c r="K3" s="266"/>
      <c r="L3" s="271"/>
      <c r="N3" s="16" t="s">
        <v>593</v>
      </c>
      <c r="O3" s="17"/>
      <c r="P3" s="18"/>
    </row>
    <row r="4" spans="2:16" ht="15">
      <c r="B4" s="327">
        <v>1</v>
      </c>
      <c r="C4" s="328" t="s">
        <v>18</v>
      </c>
      <c r="D4" s="329" t="s">
        <v>13</v>
      </c>
      <c r="F4" s="353">
        <v>1</v>
      </c>
      <c r="G4" s="357" t="s">
        <v>64</v>
      </c>
      <c r="H4" s="358" t="s">
        <v>65</v>
      </c>
      <c r="J4" s="368">
        <v>1</v>
      </c>
      <c r="K4" s="369" t="s">
        <v>173</v>
      </c>
      <c r="L4" s="365" t="s">
        <v>13</v>
      </c>
      <c r="N4" s="327">
        <v>1</v>
      </c>
      <c r="O4" s="328" t="s">
        <v>173</v>
      </c>
      <c r="P4" s="329" t="s">
        <v>13</v>
      </c>
    </row>
    <row r="5" spans="2:16" ht="15">
      <c r="B5" s="327">
        <v>2</v>
      </c>
      <c r="C5" s="330" t="s">
        <v>12</v>
      </c>
      <c r="D5" s="331" t="s">
        <v>13</v>
      </c>
      <c r="F5" s="354">
        <v>2</v>
      </c>
      <c r="G5" s="359" t="s">
        <v>73</v>
      </c>
      <c r="H5" s="360" t="s">
        <v>65</v>
      </c>
      <c r="J5" s="327">
        <v>2</v>
      </c>
      <c r="K5" s="370" t="s">
        <v>201</v>
      </c>
      <c r="L5" s="331" t="s">
        <v>13</v>
      </c>
      <c r="N5" s="327">
        <v>2</v>
      </c>
      <c r="O5" s="330" t="s">
        <v>431</v>
      </c>
      <c r="P5" s="331" t="s">
        <v>29</v>
      </c>
    </row>
    <row r="6" spans="2:16" ht="15">
      <c r="B6" s="327">
        <v>3</v>
      </c>
      <c r="C6" s="330" t="s">
        <v>23</v>
      </c>
      <c r="D6" s="331" t="s">
        <v>13</v>
      </c>
      <c r="F6" s="354">
        <v>3</v>
      </c>
      <c r="G6" s="359" t="s">
        <v>69</v>
      </c>
      <c r="H6" s="360" t="s">
        <v>65</v>
      </c>
      <c r="J6" s="327">
        <v>3</v>
      </c>
      <c r="K6" s="370" t="s">
        <v>205</v>
      </c>
      <c r="L6" s="331" t="s">
        <v>182</v>
      </c>
      <c r="N6" s="327">
        <v>3</v>
      </c>
      <c r="O6" s="330" t="s">
        <v>240</v>
      </c>
      <c r="P6" s="331" t="s">
        <v>241</v>
      </c>
    </row>
    <row r="7" spans="2:16" ht="15.75" thickBot="1">
      <c r="B7" s="332">
        <v>4</v>
      </c>
      <c r="C7" s="333" t="s">
        <v>28</v>
      </c>
      <c r="D7" s="334" t="s">
        <v>29</v>
      </c>
      <c r="F7" s="355">
        <v>4</v>
      </c>
      <c r="G7" s="361" t="s">
        <v>83</v>
      </c>
      <c r="H7" s="362" t="s">
        <v>84</v>
      </c>
      <c r="J7" s="332">
        <v>3</v>
      </c>
      <c r="K7" s="371" t="s">
        <v>177</v>
      </c>
      <c r="L7" s="334" t="s">
        <v>13</v>
      </c>
      <c r="N7" s="332">
        <v>3</v>
      </c>
      <c r="O7" s="333" t="s">
        <v>340</v>
      </c>
      <c r="P7" s="334" t="s">
        <v>292</v>
      </c>
    </row>
    <row r="8" spans="6:8" ht="15.75" thickBot="1">
      <c r="F8" s="356">
        <v>5</v>
      </c>
      <c r="G8" s="25" t="s">
        <v>77</v>
      </c>
      <c r="H8" s="26" t="s">
        <v>78</v>
      </c>
    </row>
    <row r="9" spans="2:12" ht="15.75" thickBot="1">
      <c r="B9" s="16" t="s">
        <v>679</v>
      </c>
      <c r="C9" s="266"/>
      <c r="D9" s="267"/>
      <c r="E9" s="311"/>
      <c r="F9" s="311"/>
      <c r="J9" s="16" t="s">
        <v>689</v>
      </c>
      <c r="K9" s="266"/>
      <c r="L9" s="271"/>
    </row>
    <row r="10" spans="2:12" ht="15.75" thickBot="1">
      <c r="B10" s="312">
        <v>1</v>
      </c>
      <c r="C10" s="321" t="s">
        <v>620</v>
      </c>
      <c r="D10" s="322" t="s">
        <v>246</v>
      </c>
      <c r="F10" s="16" t="s">
        <v>682</v>
      </c>
      <c r="G10" s="17"/>
      <c r="H10" s="18"/>
      <c r="J10" s="368">
        <v>1</v>
      </c>
      <c r="K10" s="369" t="s">
        <v>266</v>
      </c>
      <c r="L10" s="365" t="s">
        <v>267</v>
      </c>
    </row>
    <row r="11" spans="2:12" ht="15">
      <c r="B11" s="312">
        <v>2</v>
      </c>
      <c r="C11" s="323" t="s">
        <v>622</v>
      </c>
      <c r="D11" s="324" t="s">
        <v>332</v>
      </c>
      <c r="F11" s="353">
        <v>1</v>
      </c>
      <c r="G11" s="330" t="s">
        <v>103</v>
      </c>
      <c r="H11" s="331" t="s">
        <v>104</v>
      </c>
      <c r="J11" s="327">
        <v>2</v>
      </c>
      <c r="K11" s="370" t="s">
        <v>261</v>
      </c>
      <c r="L11" s="331" t="s">
        <v>262</v>
      </c>
    </row>
    <row r="12" spans="2:12" ht="15">
      <c r="B12" s="312">
        <v>3</v>
      </c>
      <c r="C12" s="323" t="s">
        <v>623</v>
      </c>
      <c r="D12" s="324" t="s">
        <v>13</v>
      </c>
      <c r="F12" s="354">
        <v>2</v>
      </c>
      <c r="G12" s="330" t="s">
        <v>117</v>
      </c>
      <c r="H12" s="331" t="s">
        <v>118</v>
      </c>
      <c r="J12" s="327">
        <v>3</v>
      </c>
      <c r="K12" s="370" t="s">
        <v>245</v>
      </c>
      <c r="L12" s="331" t="s">
        <v>246</v>
      </c>
    </row>
    <row r="13" spans="2:12" ht="15.75" thickBot="1">
      <c r="B13" s="319">
        <v>4</v>
      </c>
      <c r="C13" s="476" t="s">
        <v>621</v>
      </c>
      <c r="D13" s="477" t="s">
        <v>332</v>
      </c>
      <c r="F13" s="354">
        <v>3</v>
      </c>
      <c r="G13" s="330" t="s">
        <v>112</v>
      </c>
      <c r="H13" s="331" t="s">
        <v>113</v>
      </c>
      <c r="J13" s="332">
        <v>3</v>
      </c>
      <c r="K13" s="371" t="s">
        <v>240</v>
      </c>
      <c r="L13" s="334" t="s">
        <v>241</v>
      </c>
    </row>
    <row r="14" spans="2:8" ht="15.75" thickBot="1">
      <c r="B14" s="312">
        <v>5</v>
      </c>
      <c r="C14" s="315" t="s">
        <v>619</v>
      </c>
      <c r="D14" s="316" t="s">
        <v>332</v>
      </c>
      <c r="F14" s="355">
        <v>4</v>
      </c>
      <c r="G14" s="330" t="s">
        <v>108</v>
      </c>
      <c r="H14" s="331" t="s">
        <v>84</v>
      </c>
    </row>
    <row r="15" spans="2:12" ht="15.75" thickBot="1">
      <c r="B15" s="312">
        <v>6</v>
      </c>
      <c r="C15" s="313" t="s">
        <v>624</v>
      </c>
      <c r="D15" s="314" t="s">
        <v>332</v>
      </c>
      <c r="F15" s="356">
        <v>5</v>
      </c>
      <c r="G15" s="12" t="s">
        <v>121</v>
      </c>
      <c r="H15" s="13" t="s">
        <v>65</v>
      </c>
      <c r="J15" s="16" t="s">
        <v>690</v>
      </c>
      <c r="K15" s="266"/>
      <c r="L15" s="271"/>
    </row>
    <row r="16" spans="2:12" ht="15.75" thickBot="1">
      <c r="B16" s="312">
        <v>7</v>
      </c>
      <c r="C16" s="313" t="s">
        <v>625</v>
      </c>
      <c r="D16" s="314" t="s">
        <v>13</v>
      </c>
      <c r="J16" s="368">
        <v>1</v>
      </c>
      <c r="K16" s="369" t="s">
        <v>311</v>
      </c>
      <c r="L16" s="365" t="s">
        <v>312</v>
      </c>
    </row>
    <row r="17" spans="2:12" ht="15.75" thickBot="1">
      <c r="B17" s="320">
        <v>8</v>
      </c>
      <c r="C17" s="317" t="s">
        <v>626</v>
      </c>
      <c r="D17" s="318" t="s">
        <v>332</v>
      </c>
      <c r="F17" s="16" t="s">
        <v>683</v>
      </c>
      <c r="G17" s="17"/>
      <c r="H17" s="18"/>
      <c r="J17" s="327">
        <v>2</v>
      </c>
      <c r="K17" s="370" t="s">
        <v>331</v>
      </c>
      <c r="L17" s="331" t="s">
        <v>332</v>
      </c>
    </row>
    <row r="18" spans="6:12" ht="15.75" thickBot="1">
      <c r="F18" s="353">
        <v>1</v>
      </c>
      <c r="G18" s="330" t="s">
        <v>129</v>
      </c>
      <c r="H18" s="331" t="s">
        <v>118</v>
      </c>
      <c r="J18" s="327">
        <v>3</v>
      </c>
      <c r="K18" s="370" t="s">
        <v>299</v>
      </c>
      <c r="L18" s="331" t="s">
        <v>13</v>
      </c>
    </row>
    <row r="19" spans="2:12" ht="15.75" thickBot="1">
      <c r="B19" s="16" t="s">
        <v>680</v>
      </c>
      <c r="C19" s="335"/>
      <c r="D19" s="336"/>
      <c r="F19" s="354">
        <v>2</v>
      </c>
      <c r="G19" s="330" t="s">
        <v>136</v>
      </c>
      <c r="H19" s="331" t="s">
        <v>137</v>
      </c>
      <c r="J19" s="332">
        <v>3</v>
      </c>
      <c r="K19" s="371" t="s">
        <v>291</v>
      </c>
      <c r="L19" s="334" t="s">
        <v>292</v>
      </c>
    </row>
    <row r="20" spans="2:8" ht="15.75" thickBot="1">
      <c r="B20" s="312">
        <v>1</v>
      </c>
      <c r="C20" s="321" t="s">
        <v>663</v>
      </c>
      <c r="D20" s="322" t="s">
        <v>182</v>
      </c>
      <c r="F20" s="354">
        <v>3</v>
      </c>
      <c r="G20" s="330" t="s">
        <v>133</v>
      </c>
      <c r="H20" s="331" t="s">
        <v>84</v>
      </c>
    </row>
    <row r="21" spans="2:12" ht="15.75" thickBot="1">
      <c r="B21" s="312">
        <v>2</v>
      </c>
      <c r="C21" s="323" t="s">
        <v>664</v>
      </c>
      <c r="D21" s="324" t="s">
        <v>332</v>
      </c>
      <c r="F21" s="355">
        <v>4</v>
      </c>
      <c r="G21" s="333" t="s">
        <v>145</v>
      </c>
      <c r="H21" s="334" t="s">
        <v>146</v>
      </c>
      <c r="J21" s="16" t="s">
        <v>692</v>
      </c>
      <c r="K21" s="266"/>
      <c r="L21" s="271"/>
    </row>
    <row r="22" spans="2:12" ht="15.75" thickBot="1">
      <c r="B22" s="312">
        <v>3</v>
      </c>
      <c r="C22" s="323" t="s">
        <v>665</v>
      </c>
      <c r="D22" s="324" t="s">
        <v>332</v>
      </c>
      <c r="F22" s="356">
        <v>5</v>
      </c>
      <c r="G22" s="12" t="s">
        <v>140</v>
      </c>
      <c r="H22" s="13" t="s">
        <v>141</v>
      </c>
      <c r="J22" s="368">
        <v>1</v>
      </c>
      <c r="K22" s="369" t="s">
        <v>340</v>
      </c>
      <c r="L22" s="365" t="s">
        <v>292</v>
      </c>
    </row>
    <row r="23" spans="2:12" ht="15.75" thickBot="1">
      <c r="B23" s="500">
        <v>4</v>
      </c>
      <c r="C23" s="325" t="s">
        <v>667</v>
      </c>
      <c r="D23" s="326" t="s">
        <v>13</v>
      </c>
      <c r="J23" s="327">
        <v>2</v>
      </c>
      <c r="K23" s="370" t="s">
        <v>348</v>
      </c>
      <c r="L23" s="331" t="s">
        <v>221</v>
      </c>
    </row>
    <row r="24" spans="2:12" ht="15.75" thickBot="1">
      <c r="B24" s="312">
        <v>5</v>
      </c>
      <c r="C24" s="315" t="s">
        <v>668</v>
      </c>
      <c r="D24" s="316" t="s">
        <v>332</v>
      </c>
      <c r="F24" s="16" t="s">
        <v>686</v>
      </c>
      <c r="G24" s="17"/>
      <c r="H24" s="18"/>
      <c r="J24" s="327">
        <v>3</v>
      </c>
      <c r="K24" s="370" t="s">
        <v>356</v>
      </c>
      <c r="L24" s="331" t="s">
        <v>332</v>
      </c>
    </row>
    <row r="25" spans="2:12" ht="15.75" thickBot="1">
      <c r="B25" s="312">
        <v>6</v>
      </c>
      <c r="C25" s="313" t="s">
        <v>669</v>
      </c>
      <c r="D25" s="314" t="s">
        <v>13</v>
      </c>
      <c r="F25" s="353">
        <v>1</v>
      </c>
      <c r="G25" s="364" t="s">
        <v>157</v>
      </c>
      <c r="H25" s="365" t="s">
        <v>158</v>
      </c>
      <c r="J25" s="332">
        <v>3</v>
      </c>
      <c r="K25" s="371" t="s">
        <v>359</v>
      </c>
      <c r="L25" s="334" t="s">
        <v>13</v>
      </c>
    </row>
    <row r="26" spans="2:8" ht="15.75" thickBot="1">
      <c r="B26" s="312">
        <v>7</v>
      </c>
      <c r="C26" s="313" t="s">
        <v>670</v>
      </c>
      <c r="D26" s="314" t="s">
        <v>13</v>
      </c>
      <c r="F26" s="354">
        <v>2</v>
      </c>
      <c r="G26" s="330" t="s">
        <v>153</v>
      </c>
      <c r="H26" s="331" t="s">
        <v>141</v>
      </c>
    </row>
    <row r="27" spans="2:12" ht="15.75" thickBot="1">
      <c r="B27" s="320">
        <v>8</v>
      </c>
      <c r="C27" s="313" t="s">
        <v>666</v>
      </c>
      <c r="D27" s="318" t="s">
        <v>13</v>
      </c>
      <c r="F27" s="354">
        <v>3</v>
      </c>
      <c r="G27" s="330" t="s">
        <v>161</v>
      </c>
      <c r="H27" s="331" t="s">
        <v>162</v>
      </c>
      <c r="J27" s="16" t="s">
        <v>693</v>
      </c>
      <c r="K27" s="266"/>
      <c r="L27" s="271"/>
    </row>
    <row r="28" spans="6:12" ht="15.75" thickBot="1">
      <c r="F28" s="356">
        <v>4</v>
      </c>
      <c r="G28" s="333" t="s">
        <v>166</v>
      </c>
      <c r="H28" s="334" t="s">
        <v>141</v>
      </c>
      <c r="J28" s="368">
        <v>1</v>
      </c>
      <c r="K28" s="369" t="s">
        <v>375</v>
      </c>
      <c r="L28" s="365" t="s">
        <v>241</v>
      </c>
    </row>
    <row r="29" spans="2:12" ht="15.75" thickBot="1">
      <c r="B29" s="16" t="s">
        <v>697</v>
      </c>
      <c r="C29" s="337"/>
      <c r="D29" s="338"/>
      <c r="J29" s="327">
        <v>2</v>
      </c>
      <c r="K29" s="370" t="s">
        <v>379</v>
      </c>
      <c r="L29" s="331" t="s">
        <v>332</v>
      </c>
    </row>
    <row r="30" spans="2:12" ht="15">
      <c r="B30" s="351">
        <v>1</v>
      </c>
      <c r="C30" s="345" t="s">
        <v>674</v>
      </c>
      <c r="D30" s="346" t="s">
        <v>182</v>
      </c>
      <c r="J30" s="327">
        <v>3</v>
      </c>
      <c r="K30" s="370" t="s">
        <v>23</v>
      </c>
      <c r="L30" s="331" t="s">
        <v>13</v>
      </c>
    </row>
    <row r="31" spans="2:12" ht="15.75" thickBot="1">
      <c r="B31" s="351">
        <v>2</v>
      </c>
      <c r="C31" s="347" t="s">
        <v>672</v>
      </c>
      <c r="D31" s="348" t="s">
        <v>29</v>
      </c>
      <c r="J31" s="332">
        <v>3</v>
      </c>
      <c r="K31" s="371" t="s">
        <v>399</v>
      </c>
      <c r="L31" s="334" t="s">
        <v>29</v>
      </c>
    </row>
    <row r="32" spans="2:4" ht="15.75" thickBot="1">
      <c r="B32" s="351">
        <v>3</v>
      </c>
      <c r="C32" s="347" t="s">
        <v>673</v>
      </c>
      <c r="D32" s="348" t="s">
        <v>29</v>
      </c>
    </row>
    <row r="33" spans="2:12" ht="15.75" thickBot="1">
      <c r="B33" s="499">
        <v>4</v>
      </c>
      <c r="C33" s="349" t="s">
        <v>676</v>
      </c>
      <c r="D33" s="350" t="s">
        <v>332</v>
      </c>
      <c r="J33" s="16" t="s">
        <v>694</v>
      </c>
      <c r="K33" s="266"/>
      <c r="L33" s="271"/>
    </row>
    <row r="34" spans="2:12" ht="15">
      <c r="B34" s="351">
        <v>5</v>
      </c>
      <c r="C34" s="343" t="s">
        <v>675</v>
      </c>
      <c r="D34" s="344" t="s">
        <v>332</v>
      </c>
      <c r="J34" s="368">
        <v>1</v>
      </c>
      <c r="K34" s="369" t="s">
        <v>442</v>
      </c>
      <c r="L34" s="365" t="s">
        <v>29</v>
      </c>
    </row>
    <row r="35" spans="2:12" ht="15.75" thickBot="1">
      <c r="B35" s="352">
        <v>6</v>
      </c>
      <c r="C35" s="341" t="s">
        <v>677</v>
      </c>
      <c r="D35" s="342" t="s">
        <v>332</v>
      </c>
      <c r="J35" s="327">
        <v>2</v>
      </c>
      <c r="K35" s="370" t="s">
        <v>439</v>
      </c>
      <c r="L35" s="331" t="s">
        <v>241</v>
      </c>
    </row>
    <row r="36" spans="10:12" ht="15">
      <c r="J36" s="327">
        <v>3</v>
      </c>
      <c r="K36" s="370" t="s">
        <v>420</v>
      </c>
      <c r="L36" s="331" t="s">
        <v>292</v>
      </c>
    </row>
    <row r="37" spans="10:12" ht="15.75" thickBot="1">
      <c r="J37" s="332">
        <v>3</v>
      </c>
      <c r="K37" s="371" t="s">
        <v>434</v>
      </c>
      <c r="L37" s="334" t="s">
        <v>241</v>
      </c>
    </row>
    <row r="38" ht="15.75" thickBot="1"/>
    <row r="39" spans="10:12" ht="15.75" thickBot="1">
      <c r="J39" s="16" t="s">
        <v>695</v>
      </c>
      <c r="K39" s="335"/>
      <c r="L39" s="336"/>
    </row>
    <row r="40" spans="10:12" ht="15">
      <c r="J40" s="372">
        <v>1</v>
      </c>
      <c r="K40" s="345" t="s">
        <v>597</v>
      </c>
      <c r="L40" s="346" t="s">
        <v>267</v>
      </c>
    </row>
    <row r="41" spans="10:12" ht="15">
      <c r="J41" s="373">
        <v>2</v>
      </c>
      <c r="K41" s="347" t="s">
        <v>598</v>
      </c>
      <c r="L41" s="348" t="s">
        <v>332</v>
      </c>
    </row>
    <row r="42" spans="10:12" ht="15">
      <c r="J42" s="373">
        <v>3</v>
      </c>
      <c r="K42" s="347" t="s">
        <v>599</v>
      </c>
      <c r="L42" s="348" t="s">
        <v>332</v>
      </c>
    </row>
    <row r="43" spans="10:12" ht="15.75" thickBot="1">
      <c r="J43" s="374">
        <v>4</v>
      </c>
      <c r="K43" s="349" t="s">
        <v>600</v>
      </c>
      <c r="L43" s="350" t="s">
        <v>13</v>
      </c>
    </row>
    <row r="44" spans="10:12" ht="15">
      <c r="J44" s="373">
        <v>5</v>
      </c>
      <c r="K44" s="343" t="s">
        <v>601</v>
      </c>
      <c r="L44" s="344" t="s">
        <v>182</v>
      </c>
    </row>
    <row r="45" spans="10:12" ht="15">
      <c r="J45" s="373">
        <v>6</v>
      </c>
      <c r="K45" s="339" t="s">
        <v>602</v>
      </c>
      <c r="L45" s="340" t="s">
        <v>13</v>
      </c>
    </row>
    <row r="46" spans="10:12" ht="15.75" thickBot="1">
      <c r="J46" s="375">
        <v>7</v>
      </c>
      <c r="K46" s="341" t="s">
        <v>609</v>
      </c>
      <c r="L46" s="342" t="s">
        <v>182</v>
      </c>
    </row>
    <row r="48" spans="9:12" ht="15">
      <c r="I48" s="34"/>
      <c r="J48" s="376"/>
      <c r="K48" s="34"/>
      <c r="L48" s="34"/>
    </row>
    <row r="49" spans="9:12" ht="15">
      <c r="I49" s="34"/>
      <c r="J49" s="376"/>
      <c r="K49" s="377"/>
      <c r="L49" s="377"/>
    </row>
    <row r="50" spans="9:12" ht="15">
      <c r="I50" s="34"/>
      <c r="J50" s="376"/>
      <c r="K50" s="377"/>
      <c r="L50" s="377"/>
    </row>
    <row r="51" spans="9:12" ht="15">
      <c r="I51" s="34"/>
      <c r="J51" s="376"/>
      <c r="K51" s="377"/>
      <c r="L51" s="377"/>
    </row>
    <row r="52" spans="9:12" ht="15">
      <c r="I52" s="34"/>
      <c r="J52" s="376"/>
      <c r="K52" s="377"/>
      <c r="L52" s="377"/>
    </row>
    <row r="53" spans="9:12" ht="15">
      <c r="I53" s="34"/>
      <c r="J53" s="378"/>
      <c r="K53" s="379"/>
      <c r="L53" s="379"/>
    </row>
    <row r="54" spans="9:12" ht="15">
      <c r="I54" s="34"/>
      <c r="J54" s="378"/>
      <c r="K54" s="379"/>
      <c r="L54" s="379"/>
    </row>
    <row r="55" spans="9:12" ht="15">
      <c r="I55" s="34"/>
      <c r="J55" s="378"/>
      <c r="K55" s="379"/>
      <c r="L55" s="379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27">
      <selection activeCell="K44" sqref="K44"/>
    </sheetView>
  </sheetViews>
  <sheetFormatPr defaultColWidth="9.140625" defaultRowHeight="15"/>
  <cols>
    <col min="1" max="1" width="2.00390625" style="0" bestFit="1" customWidth="1"/>
    <col min="2" max="2" width="6.7109375" style="0" customWidth="1"/>
    <col min="3" max="3" width="17.0039062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7109375" style="0" bestFit="1" customWidth="1"/>
    <col min="8" max="8" width="5.8515625" style="0" bestFit="1" customWidth="1"/>
  </cols>
  <sheetData>
    <row r="2" spans="2:3" ht="15">
      <c r="B2" s="42" t="s">
        <v>0</v>
      </c>
      <c r="C2" s="42"/>
    </row>
    <row r="3" spans="2:3" ht="15">
      <c r="B3" s="42" t="s">
        <v>170</v>
      </c>
      <c r="C3" s="42"/>
    </row>
    <row r="4" spans="2:3" ht="15">
      <c r="B4" s="42" t="s">
        <v>171</v>
      </c>
      <c r="C4" s="42"/>
    </row>
    <row r="5" ht="15.75" thickBot="1"/>
    <row r="6" spans="1:8" ht="15">
      <c r="A6" s="2"/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ht="15">
      <c r="A7" s="5" t="s">
        <v>10</v>
      </c>
      <c r="B7" s="1" t="s">
        <v>172</v>
      </c>
      <c r="C7" s="1" t="s">
        <v>173</v>
      </c>
      <c r="D7" s="1" t="s">
        <v>13</v>
      </c>
      <c r="E7" s="1" t="s">
        <v>81</v>
      </c>
      <c r="F7" s="1" t="s">
        <v>174</v>
      </c>
      <c r="G7" s="1" t="s">
        <v>175</v>
      </c>
      <c r="H7" s="6" t="s">
        <v>10</v>
      </c>
    </row>
    <row r="8" spans="1:8" ht="15">
      <c r="A8" s="5" t="s">
        <v>14</v>
      </c>
      <c r="B8" s="1" t="s">
        <v>176</v>
      </c>
      <c r="C8" s="1" t="s">
        <v>177</v>
      </c>
      <c r="D8" s="1" t="s">
        <v>13</v>
      </c>
      <c r="E8" s="1" t="s">
        <v>26</v>
      </c>
      <c r="F8" s="1" t="s">
        <v>178</v>
      </c>
      <c r="G8" s="1" t="s">
        <v>179</v>
      </c>
      <c r="H8" s="6" t="s">
        <v>14</v>
      </c>
    </row>
    <row r="9" spans="1:8" ht="15">
      <c r="A9" s="5" t="s">
        <v>19</v>
      </c>
      <c r="B9" s="1" t="s">
        <v>180</v>
      </c>
      <c r="C9" s="1" t="s">
        <v>181</v>
      </c>
      <c r="D9" s="1" t="s">
        <v>182</v>
      </c>
      <c r="E9" s="1" t="s">
        <v>19</v>
      </c>
      <c r="F9" s="1" t="s">
        <v>90</v>
      </c>
      <c r="G9" s="1" t="s">
        <v>183</v>
      </c>
      <c r="H9" s="6" t="s">
        <v>19</v>
      </c>
    </row>
    <row r="10" spans="1:8" ht="15">
      <c r="A10" s="5" t="s">
        <v>26</v>
      </c>
      <c r="B10" s="1" t="s">
        <v>184</v>
      </c>
      <c r="C10" s="1" t="s">
        <v>185</v>
      </c>
      <c r="D10" s="1" t="s">
        <v>186</v>
      </c>
      <c r="E10" s="1" t="s">
        <v>14</v>
      </c>
      <c r="F10" s="1" t="s">
        <v>88</v>
      </c>
      <c r="G10" s="1" t="s">
        <v>187</v>
      </c>
      <c r="H10" s="6" t="s">
        <v>26</v>
      </c>
    </row>
    <row r="11" spans="1:8" ht="15">
      <c r="A11" s="5" t="s">
        <v>81</v>
      </c>
      <c r="B11" s="1" t="s">
        <v>188</v>
      </c>
      <c r="C11" s="1" t="s">
        <v>189</v>
      </c>
      <c r="D11" s="1" t="s">
        <v>182</v>
      </c>
      <c r="E11" s="1" t="s">
        <v>10</v>
      </c>
      <c r="F11" s="1" t="s">
        <v>190</v>
      </c>
      <c r="G11" s="1" t="s">
        <v>191</v>
      </c>
      <c r="H11" s="6" t="s">
        <v>81</v>
      </c>
    </row>
    <row r="12" spans="1:8" ht="15.75" thickBot="1">
      <c r="A12" s="7" t="s">
        <v>192</v>
      </c>
      <c r="B12" s="8" t="s">
        <v>11</v>
      </c>
      <c r="C12" s="8" t="s">
        <v>12</v>
      </c>
      <c r="D12" s="8" t="s">
        <v>13</v>
      </c>
      <c r="E12" s="8" t="s">
        <v>30</v>
      </c>
      <c r="F12" s="8" t="s">
        <v>193</v>
      </c>
      <c r="G12" s="8" t="s">
        <v>194</v>
      </c>
      <c r="H12" s="9" t="s">
        <v>192</v>
      </c>
    </row>
    <row r="13" ht="15.75" thickBot="1"/>
    <row r="14" spans="3:10" ht="15">
      <c r="C14" s="2"/>
      <c r="D14" s="3" t="s">
        <v>33</v>
      </c>
      <c r="E14" s="3" t="s">
        <v>34</v>
      </c>
      <c r="F14" s="3" t="s">
        <v>35</v>
      </c>
      <c r="G14" s="3" t="s">
        <v>36</v>
      </c>
      <c r="H14" s="3" t="s">
        <v>37</v>
      </c>
      <c r="I14" s="3" t="s">
        <v>38</v>
      </c>
      <c r="J14" s="4" t="s">
        <v>39</v>
      </c>
    </row>
    <row r="15" spans="3:10" ht="15">
      <c r="C15" s="5" t="s">
        <v>48</v>
      </c>
      <c r="D15" s="1" t="s">
        <v>46</v>
      </c>
      <c r="E15" s="1" t="s">
        <v>126</v>
      </c>
      <c r="F15" s="1" t="s">
        <v>49</v>
      </c>
      <c r="G15" s="1" t="s">
        <v>50</v>
      </c>
      <c r="H15" s="1"/>
      <c r="I15" s="1" t="s">
        <v>92</v>
      </c>
      <c r="J15" s="6" t="s">
        <v>192</v>
      </c>
    </row>
    <row r="16" spans="3:10" ht="15">
      <c r="C16" s="5" t="s">
        <v>94</v>
      </c>
      <c r="D16" s="1" t="s">
        <v>88</v>
      </c>
      <c r="E16" s="1" t="s">
        <v>43</v>
      </c>
      <c r="F16" s="1" t="s">
        <v>58</v>
      </c>
      <c r="G16" s="1" t="s">
        <v>126</v>
      </c>
      <c r="H16" s="1" t="s">
        <v>58</v>
      </c>
      <c r="I16" s="1" t="s">
        <v>99</v>
      </c>
      <c r="J16" s="6" t="s">
        <v>19</v>
      </c>
    </row>
    <row r="17" spans="3:10" ht="15">
      <c r="C17" s="5" t="s">
        <v>24</v>
      </c>
      <c r="D17" s="1" t="s">
        <v>58</v>
      </c>
      <c r="E17" s="1" t="s">
        <v>59</v>
      </c>
      <c r="F17" s="1" t="s">
        <v>49</v>
      </c>
      <c r="G17" s="1"/>
      <c r="H17" s="1"/>
      <c r="I17" s="1" t="s">
        <v>44</v>
      </c>
      <c r="J17" s="6" t="s">
        <v>81</v>
      </c>
    </row>
    <row r="18" spans="3:10" ht="15">
      <c r="C18" s="5" t="s">
        <v>87</v>
      </c>
      <c r="D18" s="1" t="s">
        <v>50</v>
      </c>
      <c r="E18" s="1" t="s">
        <v>42</v>
      </c>
      <c r="F18" s="1" t="s">
        <v>43</v>
      </c>
      <c r="G18" s="1"/>
      <c r="H18" s="1"/>
      <c r="I18" s="1" t="s">
        <v>44</v>
      </c>
      <c r="J18" s="6" t="s">
        <v>14</v>
      </c>
    </row>
    <row r="19" spans="3:10" ht="15">
      <c r="C19" s="5" t="s">
        <v>163</v>
      </c>
      <c r="D19" s="1" t="s">
        <v>50</v>
      </c>
      <c r="E19" s="1" t="s">
        <v>46</v>
      </c>
      <c r="F19" s="1" t="s">
        <v>126</v>
      </c>
      <c r="G19" s="1" t="s">
        <v>59</v>
      </c>
      <c r="H19" s="1"/>
      <c r="I19" s="1" t="s">
        <v>92</v>
      </c>
      <c r="J19" s="6" t="s">
        <v>19</v>
      </c>
    </row>
    <row r="20" spans="3:10" ht="15">
      <c r="C20" s="5" t="s">
        <v>51</v>
      </c>
      <c r="D20" s="1" t="s">
        <v>46</v>
      </c>
      <c r="E20" s="1" t="s">
        <v>41</v>
      </c>
      <c r="F20" s="1" t="s">
        <v>59</v>
      </c>
      <c r="G20" s="1"/>
      <c r="H20" s="1"/>
      <c r="I20" s="1" t="s">
        <v>44</v>
      </c>
      <c r="J20" s="6" t="s">
        <v>26</v>
      </c>
    </row>
    <row r="21" spans="3:10" ht="15">
      <c r="C21" s="5" t="s">
        <v>195</v>
      </c>
      <c r="D21" s="1" t="s">
        <v>90</v>
      </c>
      <c r="E21" s="1" t="s">
        <v>49</v>
      </c>
      <c r="F21" s="1" t="s">
        <v>49</v>
      </c>
      <c r="G21" s="1"/>
      <c r="H21" s="1"/>
      <c r="I21" s="1" t="s">
        <v>44</v>
      </c>
      <c r="J21" s="6" t="s">
        <v>14</v>
      </c>
    </row>
    <row r="22" spans="3:10" ht="15">
      <c r="C22" s="5" t="s">
        <v>100</v>
      </c>
      <c r="D22" s="1" t="s">
        <v>126</v>
      </c>
      <c r="E22" s="1" t="s">
        <v>96</v>
      </c>
      <c r="F22" s="1" t="s">
        <v>90</v>
      </c>
      <c r="G22" s="1" t="s">
        <v>49</v>
      </c>
      <c r="H22" s="1" t="s">
        <v>47</v>
      </c>
      <c r="I22" s="1" t="s">
        <v>99</v>
      </c>
      <c r="J22" s="6" t="s">
        <v>26</v>
      </c>
    </row>
    <row r="23" spans="3:10" ht="15">
      <c r="C23" s="5" t="s">
        <v>45</v>
      </c>
      <c r="D23" s="1" t="s">
        <v>52</v>
      </c>
      <c r="E23" s="1" t="s">
        <v>42</v>
      </c>
      <c r="F23" s="1" t="s">
        <v>98</v>
      </c>
      <c r="G23" s="1" t="s">
        <v>55</v>
      </c>
      <c r="H23" s="1" t="s">
        <v>41</v>
      </c>
      <c r="I23" s="1" t="s">
        <v>99</v>
      </c>
      <c r="J23" s="6" t="s">
        <v>10</v>
      </c>
    </row>
    <row r="24" spans="3:10" ht="15">
      <c r="C24" s="5" t="s">
        <v>40</v>
      </c>
      <c r="D24" s="1" t="s">
        <v>93</v>
      </c>
      <c r="E24" s="1" t="s">
        <v>95</v>
      </c>
      <c r="F24" s="1" t="s">
        <v>41</v>
      </c>
      <c r="G24" s="1" t="s">
        <v>58</v>
      </c>
      <c r="H24" s="1" t="s">
        <v>59</v>
      </c>
      <c r="I24" s="1" t="s">
        <v>99</v>
      </c>
      <c r="J24" s="6" t="s">
        <v>81</v>
      </c>
    </row>
    <row r="25" spans="3:10" ht="15">
      <c r="C25" s="5" t="s">
        <v>196</v>
      </c>
      <c r="D25" s="1" t="s">
        <v>49</v>
      </c>
      <c r="E25" s="1" t="s">
        <v>50</v>
      </c>
      <c r="F25" s="1" t="s">
        <v>89</v>
      </c>
      <c r="G25" s="1"/>
      <c r="H25" s="1"/>
      <c r="I25" s="1" t="s">
        <v>44</v>
      </c>
      <c r="J25" s="6" t="s">
        <v>26</v>
      </c>
    </row>
    <row r="26" spans="3:10" ht="15">
      <c r="C26" s="5" t="s">
        <v>97</v>
      </c>
      <c r="D26" s="1" t="s">
        <v>59</v>
      </c>
      <c r="E26" s="1" t="s">
        <v>197</v>
      </c>
      <c r="F26" s="1" t="s">
        <v>46</v>
      </c>
      <c r="G26" s="1" t="s">
        <v>47</v>
      </c>
      <c r="H26" s="1"/>
      <c r="I26" s="1" t="s">
        <v>92</v>
      </c>
      <c r="J26" s="6" t="s">
        <v>192</v>
      </c>
    </row>
    <row r="27" spans="3:10" ht="15">
      <c r="C27" s="5" t="s">
        <v>53</v>
      </c>
      <c r="D27" s="1" t="s">
        <v>42</v>
      </c>
      <c r="E27" s="1" t="s">
        <v>56</v>
      </c>
      <c r="F27" s="1" t="s">
        <v>43</v>
      </c>
      <c r="G27" s="1" t="s">
        <v>59</v>
      </c>
      <c r="H27" s="1"/>
      <c r="I27" s="1" t="s">
        <v>92</v>
      </c>
      <c r="J27" s="6" t="s">
        <v>81</v>
      </c>
    </row>
    <row r="28" spans="3:10" ht="15">
      <c r="C28" s="5" t="s">
        <v>57</v>
      </c>
      <c r="D28" s="1" t="s">
        <v>50</v>
      </c>
      <c r="E28" s="1" t="s">
        <v>49</v>
      </c>
      <c r="F28" s="1" t="s">
        <v>198</v>
      </c>
      <c r="G28" s="1"/>
      <c r="H28" s="1"/>
      <c r="I28" s="1" t="s">
        <v>44</v>
      </c>
      <c r="J28" s="6" t="s">
        <v>192</v>
      </c>
    </row>
    <row r="29" spans="3:10" ht="15.75" thickBot="1">
      <c r="C29" s="7" t="s">
        <v>199</v>
      </c>
      <c r="D29" s="8" t="s">
        <v>50</v>
      </c>
      <c r="E29" s="8" t="s">
        <v>41</v>
      </c>
      <c r="F29" s="8" t="s">
        <v>93</v>
      </c>
      <c r="G29" s="8" t="s">
        <v>90</v>
      </c>
      <c r="H29" s="8"/>
      <c r="I29" s="8" t="s">
        <v>92</v>
      </c>
      <c r="J29" s="9" t="s">
        <v>10</v>
      </c>
    </row>
    <row r="31" ht="15.75" thickBot="1"/>
    <row r="32" spans="1:8" ht="15">
      <c r="A32" s="2"/>
      <c r="B32" s="40" t="s">
        <v>3</v>
      </c>
      <c r="C32" s="40" t="s">
        <v>200</v>
      </c>
      <c r="D32" s="40" t="s">
        <v>5</v>
      </c>
      <c r="E32" s="40" t="s">
        <v>6</v>
      </c>
      <c r="F32" s="40" t="s">
        <v>7</v>
      </c>
      <c r="G32" s="40" t="s">
        <v>8</v>
      </c>
      <c r="H32" s="41" t="s">
        <v>9</v>
      </c>
    </row>
    <row r="33" spans="1:8" ht="15">
      <c r="A33" s="5" t="s">
        <v>10</v>
      </c>
      <c r="B33" s="1" t="s">
        <v>160</v>
      </c>
      <c r="C33" s="1" t="s">
        <v>201</v>
      </c>
      <c r="D33" s="1" t="s">
        <v>13</v>
      </c>
      <c r="E33" s="1" t="s">
        <v>81</v>
      </c>
      <c r="F33" s="1" t="s">
        <v>202</v>
      </c>
      <c r="G33" s="1" t="s">
        <v>203</v>
      </c>
      <c r="H33" s="6" t="s">
        <v>10</v>
      </c>
    </row>
    <row r="34" spans="1:8" ht="15">
      <c r="A34" s="5" t="s">
        <v>14</v>
      </c>
      <c r="B34" s="1" t="s">
        <v>204</v>
      </c>
      <c r="C34" s="1" t="s">
        <v>205</v>
      </c>
      <c r="D34" s="1" t="s">
        <v>182</v>
      </c>
      <c r="E34" s="1" t="s">
        <v>26</v>
      </c>
      <c r="F34" s="1" t="s">
        <v>206</v>
      </c>
      <c r="G34" s="1" t="s">
        <v>207</v>
      </c>
      <c r="H34" s="6" t="s">
        <v>14</v>
      </c>
    </row>
    <row r="35" spans="1:8" ht="15">
      <c r="A35" s="5" t="s">
        <v>19</v>
      </c>
      <c r="B35" s="1" t="s">
        <v>208</v>
      </c>
      <c r="C35" s="1" t="s">
        <v>209</v>
      </c>
      <c r="D35" s="1" t="s">
        <v>13</v>
      </c>
      <c r="E35" s="1" t="s">
        <v>19</v>
      </c>
      <c r="F35" s="1" t="s">
        <v>70</v>
      </c>
      <c r="G35" s="1" t="s">
        <v>210</v>
      </c>
      <c r="H35" s="6" t="s">
        <v>19</v>
      </c>
    </row>
    <row r="36" spans="1:8" ht="15">
      <c r="A36" s="5" t="s">
        <v>26</v>
      </c>
      <c r="B36" s="1" t="s">
        <v>211</v>
      </c>
      <c r="C36" s="1" t="s">
        <v>212</v>
      </c>
      <c r="D36" s="1" t="s">
        <v>13</v>
      </c>
      <c r="E36" s="1" t="s">
        <v>14</v>
      </c>
      <c r="F36" s="1" t="s">
        <v>213</v>
      </c>
      <c r="G36" s="1" t="s">
        <v>214</v>
      </c>
      <c r="H36" s="6" t="s">
        <v>26</v>
      </c>
    </row>
    <row r="37" spans="1:8" ht="15">
      <c r="A37" s="5" t="s">
        <v>81</v>
      </c>
      <c r="B37" s="1" t="s">
        <v>215</v>
      </c>
      <c r="C37" s="1" t="s">
        <v>216</v>
      </c>
      <c r="D37" s="1" t="s">
        <v>13</v>
      </c>
      <c r="E37" s="1" t="s">
        <v>30</v>
      </c>
      <c r="F37" s="1" t="s">
        <v>217</v>
      </c>
      <c r="G37" s="1" t="s">
        <v>218</v>
      </c>
      <c r="H37" s="6" t="s">
        <v>192</v>
      </c>
    </row>
    <row r="38" spans="1:8" ht="15.75" thickBot="1">
      <c r="A38" s="7" t="s">
        <v>192</v>
      </c>
      <c r="B38" s="8" t="s">
        <v>219</v>
      </c>
      <c r="C38" s="8" t="s">
        <v>220</v>
      </c>
      <c r="D38" s="8" t="s">
        <v>221</v>
      </c>
      <c r="E38" s="8" t="s">
        <v>10</v>
      </c>
      <c r="F38" s="8" t="s">
        <v>222</v>
      </c>
      <c r="G38" s="8" t="s">
        <v>223</v>
      </c>
      <c r="H38" s="9" t="s">
        <v>81</v>
      </c>
    </row>
    <row r="39" ht="15.75" thickBot="1"/>
    <row r="40" spans="3:10" ht="15">
      <c r="C40" s="2"/>
      <c r="D40" s="40" t="s">
        <v>33</v>
      </c>
      <c r="E40" s="40" t="s">
        <v>34</v>
      </c>
      <c r="F40" s="40" t="s">
        <v>35</v>
      </c>
      <c r="G40" s="40" t="s">
        <v>36</v>
      </c>
      <c r="H40" s="40" t="s">
        <v>37</v>
      </c>
      <c r="I40" s="40" t="s">
        <v>38</v>
      </c>
      <c r="J40" s="41" t="s">
        <v>39</v>
      </c>
    </row>
    <row r="41" spans="3:10" ht="15">
      <c r="C41" s="5" t="s">
        <v>48</v>
      </c>
      <c r="D41" s="1" t="s">
        <v>124</v>
      </c>
      <c r="E41" s="1" t="s">
        <v>41</v>
      </c>
      <c r="F41" s="1" t="s">
        <v>42</v>
      </c>
      <c r="G41" s="1"/>
      <c r="H41" s="1"/>
      <c r="I41" s="1" t="s">
        <v>44</v>
      </c>
      <c r="J41" s="6" t="s">
        <v>192</v>
      </c>
    </row>
    <row r="42" spans="3:10" ht="15">
      <c r="C42" s="5" t="s">
        <v>94</v>
      </c>
      <c r="D42" s="1" t="s">
        <v>89</v>
      </c>
      <c r="E42" s="1" t="s">
        <v>95</v>
      </c>
      <c r="F42" s="1" t="s">
        <v>90</v>
      </c>
      <c r="G42" s="1" t="s">
        <v>46</v>
      </c>
      <c r="H42" s="1"/>
      <c r="I42" s="1" t="s">
        <v>92</v>
      </c>
      <c r="J42" s="6" t="s">
        <v>19</v>
      </c>
    </row>
    <row r="43" spans="3:10" ht="15">
      <c r="C43" s="5" t="s">
        <v>24</v>
      </c>
      <c r="D43" s="1" t="s">
        <v>46</v>
      </c>
      <c r="E43" s="1" t="s">
        <v>90</v>
      </c>
      <c r="F43" s="1" t="s">
        <v>90</v>
      </c>
      <c r="G43" s="1"/>
      <c r="H43" s="1"/>
      <c r="I43" s="1" t="s">
        <v>44</v>
      </c>
      <c r="J43" s="6" t="s">
        <v>81</v>
      </c>
    </row>
    <row r="44" spans="3:10" ht="15">
      <c r="C44" s="5" t="s">
        <v>87</v>
      </c>
      <c r="D44" s="1" t="s">
        <v>49</v>
      </c>
      <c r="E44" s="1" t="s">
        <v>124</v>
      </c>
      <c r="F44" s="1" t="s">
        <v>124</v>
      </c>
      <c r="G44" s="1"/>
      <c r="H44" s="1"/>
      <c r="I44" s="1" t="s">
        <v>44</v>
      </c>
      <c r="J44" s="6" t="s">
        <v>14</v>
      </c>
    </row>
    <row r="45" spans="3:10" ht="15">
      <c r="C45" s="5" t="s">
        <v>163</v>
      </c>
      <c r="D45" s="1" t="s">
        <v>93</v>
      </c>
      <c r="E45" s="1" t="s">
        <v>46</v>
      </c>
      <c r="F45" s="1" t="s">
        <v>46</v>
      </c>
      <c r="G45" s="1" t="s">
        <v>46</v>
      </c>
      <c r="H45" s="1"/>
      <c r="I45" s="1" t="s">
        <v>92</v>
      </c>
      <c r="J45" s="6" t="s">
        <v>19</v>
      </c>
    </row>
    <row r="46" spans="3:10" ht="15">
      <c r="C46" s="5" t="s">
        <v>51</v>
      </c>
      <c r="D46" s="1" t="s">
        <v>49</v>
      </c>
      <c r="E46" s="1" t="s">
        <v>90</v>
      </c>
      <c r="F46" s="1" t="s">
        <v>59</v>
      </c>
      <c r="G46" s="1"/>
      <c r="H46" s="1"/>
      <c r="I46" s="1" t="s">
        <v>44</v>
      </c>
      <c r="J46" s="6" t="s">
        <v>26</v>
      </c>
    </row>
    <row r="47" spans="3:10" ht="15">
      <c r="C47" s="5" t="s">
        <v>195</v>
      </c>
      <c r="D47" s="1" t="s">
        <v>50</v>
      </c>
      <c r="E47" s="1" t="s">
        <v>42</v>
      </c>
      <c r="F47" s="1" t="s">
        <v>90</v>
      </c>
      <c r="G47" s="1"/>
      <c r="H47" s="1"/>
      <c r="I47" s="1" t="s">
        <v>44</v>
      </c>
      <c r="J47" s="6" t="s">
        <v>14</v>
      </c>
    </row>
    <row r="48" spans="3:10" ht="15">
      <c r="C48" s="5" t="s">
        <v>100</v>
      </c>
      <c r="D48" s="1" t="s">
        <v>43</v>
      </c>
      <c r="E48" s="1" t="s">
        <v>42</v>
      </c>
      <c r="F48" s="1" t="s">
        <v>124</v>
      </c>
      <c r="G48" s="1"/>
      <c r="H48" s="1"/>
      <c r="I48" s="1" t="s">
        <v>44</v>
      </c>
      <c r="J48" s="6" t="s">
        <v>26</v>
      </c>
    </row>
    <row r="49" spans="3:10" ht="15">
      <c r="C49" s="5" t="s">
        <v>45</v>
      </c>
      <c r="D49" s="1" t="s">
        <v>59</v>
      </c>
      <c r="E49" s="1" t="s">
        <v>55</v>
      </c>
      <c r="F49" s="1" t="s">
        <v>41</v>
      </c>
      <c r="G49" s="1" t="s">
        <v>46</v>
      </c>
      <c r="H49" s="1"/>
      <c r="I49" s="1" t="s">
        <v>92</v>
      </c>
      <c r="J49" s="6" t="s">
        <v>10</v>
      </c>
    </row>
    <row r="50" spans="3:10" ht="15">
      <c r="C50" s="5" t="s">
        <v>40</v>
      </c>
      <c r="D50" s="1" t="s">
        <v>49</v>
      </c>
      <c r="E50" s="1" t="s">
        <v>58</v>
      </c>
      <c r="F50" s="1" t="s">
        <v>46</v>
      </c>
      <c r="G50" s="1"/>
      <c r="H50" s="1"/>
      <c r="I50" s="1" t="s">
        <v>44</v>
      </c>
      <c r="J50" s="6" t="s">
        <v>81</v>
      </c>
    </row>
    <row r="51" spans="3:10" ht="15">
      <c r="C51" s="5" t="s">
        <v>196</v>
      </c>
      <c r="D51" s="1" t="s">
        <v>55</v>
      </c>
      <c r="E51" s="1" t="s">
        <v>46</v>
      </c>
      <c r="F51" s="1" t="s">
        <v>59</v>
      </c>
      <c r="G51" s="1" t="s">
        <v>46</v>
      </c>
      <c r="H51" s="1"/>
      <c r="I51" s="1" t="s">
        <v>92</v>
      </c>
      <c r="J51" s="6" t="s">
        <v>26</v>
      </c>
    </row>
    <row r="52" spans="3:10" ht="15">
      <c r="C52" s="5" t="s">
        <v>97</v>
      </c>
      <c r="D52" s="1" t="s">
        <v>124</v>
      </c>
      <c r="E52" s="1" t="s">
        <v>124</v>
      </c>
      <c r="F52" s="1" t="s">
        <v>124</v>
      </c>
      <c r="G52" s="1"/>
      <c r="H52" s="1"/>
      <c r="I52" s="1" t="s">
        <v>44</v>
      </c>
      <c r="J52" s="6" t="s">
        <v>192</v>
      </c>
    </row>
    <row r="53" spans="3:10" ht="15">
      <c r="C53" s="5" t="s">
        <v>53</v>
      </c>
      <c r="D53" s="1" t="s">
        <v>59</v>
      </c>
      <c r="E53" s="1" t="s">
        <v>41</v>
      </c>
      <c r="F53" s="1" t="s">
        <v>59</v>
      </c>
      <c r="G53" s="1"/>
      <c r="H53" s="1"/>
      <c r="I53" s="1" t="s">
        <v>44</v>
      </c>
      <c r="J53" s="6" t="s">
        <v>81</v>
      </c>
    </row>
    <row r="54" spans="3:10" ht="15">
      <c r="C54" s="5" t="s">
        <v>57</v>
      </c>
      <c r="D54" s="1" t="s">
        <v>54</v>
      </c>
      <c r="E54" s="1" t="s">
        <v>42</v>
      </c>
      <c r="F54" s="1" t="s">
        <v>50</v>
      </c>
      <c r="G54" s="1" t="s">
        <v>59</v>
      </c>
      <c r="H54" s="1"/>
      <c r="I54" s="1" t="s">
        <v>92</v>
      </c>
      <c r="J54" s="6" t="s">
        <v>192</v>
      </c>
    </row>
    <row r="55" spans="3:10" ht="15.75" thickBot="1">
      <c r="C55" s="7" t="s">
        <v>199</v>
      </c>
      <c r="D55" s="8" t="s">
        <v>224</v>
      </c>
      <c r="E55" s="8" t="s">
        <v>224</v>
      </c>
      <c r="F55" s="8" t="s">
        <v>224</v>
      </c>
      <c r="G55" s="8"/>
      <c r="H55" s="8"/>
      <c r="I55" s="8" t="s">
        <v>225</v>
      </c>
      <c r="J55" s="9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H6" sqref="H6:J10"/>
    </sheetView>
  </sheetViews>
  <sheetFormatPr defaultColWidth="9.140625" defaultRowHeight="15"/>
  <cols>
    <col min="1" max="1" width="2.28125" style="0" customWidth="1"/>
    <col min="3" max="3" width="15.140625" style="0" bestFit="1" customWidth="1"/>
    <col min="4" max="4" width="7.28125" style="0" bestFit="1" customWidth="1"/>
    <col min="5" max="6" width="15.140625" style="0" bestFit="1" customWidth="1"/>
    <col min="9" max="9" width="23.28125" style="0" customWidth="1"/>
    <col min="10" max="10" width="11.7109375" style="0" bestFit="1" customWidth="1"/>
  </cols>
  <sheetData>
    <row r="2" ht="15">
      <c r="B2" s="42" t="s">
        <v>0</v>
      </c>
    </row>
    <row r="3" ht="15">
      <c r="B3" s="42" t="s">
        <v>226</v>
      </c>
    </row>
    <row r="5" spans="5:6" ht="15.75" thickBot="1">
      <c r="E5" s="37"/>
      <c r="F5" s="37"/>
    </row>
    <row r="6" spans="1:10" ht="15.75" thickBot="1">
      <c r="A6" s="1"/>
      <c r="B6" s="44" t="s">
        <v>3</v>
      </c>
      <c r="C6" s="45" t="s">
        <v>61</v>
      </c>
      <c r="D6" s="45" t="s">
        <v>5</v>
      </c>
      <c r="E6" s="60"/>
      <c r="F6" s="37"/>
      <c r="H6" s="16" t="s">
        <v>688</v>
      </c>
      <c r="I6" s="266"/>
      <c r="J6" s="271"/>
    </row>
    <row r="7" spans="1:10" ht="15.75" thickBot="1">
      <c r="A7" s="1" t="s">
        <v>10</v>
      </c>
      <c r="B7" s="43" t="s">
        <v>227</v>
      </c>
      <c r="C7" s="46" t="s">
        <v>173</v>
      </c>
      <c r="D7" s="49" t="s">
        <v>13</v>
      </c>
      <c r="E7" s="50" t="s">
        <v>173</v>
      </c>
      <c r="F7" s="38"/>
      <c r="H7" s="368">
        <v>1</v>
      </c>
      <c r="I7" s="369" t="s">
        <v>173</v>
      </c>
      <c r="J7" s="365" t="s">
        <v>13</v>
      </c>
    </row>
    <row r="8" spans="1:10" ht="15.75" thickBot="1">
      <c r="A8" s="1" t="s">
        <v>14</v>
      </c>
      <c r="B8" s="43" t="s">
        <v>228</v>
      </c>
      <c r="C8" s="48" t="s">
        <v>205</v>
      </c>
      <c r="D8" s="53" t="s">
        <v>182</v>
      </c>
      <c r="E8" s="54" t="s">
        <v>229</v>
      </c>
      <c r="F8" s="48" t="s">
        <v>173</v>
      </c>
      <c r="H8" s="327">
        <v>2</v>
      </c>
      <c r="I8" s="370" t="s">
        <v>201</v>
      </c>
      <c r="J8" s="331" t="s">
        <v>687</v>
      </c>
    </row>
    <row r="9" spans="1:10" ht="15.75" thickBot="1">
      <c r="A9" s="1" t="s">
        <v>19</v>
      </c>
      <c r="B9" s="43" t="s">
        <v>230</v>
      </c>
      <c r="C9" s="47" t="s">
        <v>177</v>
      </c>
      <c r="D9" s="51" t="s">
        <v>13</v>
      </c>
      <c r="E9" s="52" t="s">
        <v>201</v>
      </c>
      <c r="F9" s="47" t="s">
        <v>231</v>
      </c>
      <c r="H9" s="327">
        <v>3</v>
      </c>
      <c r="I9" s="370" t="s">
        <v>205</v>
      </c>
      <c r="J9" s="331" t="s">
        <v>182</v>
      </c>
    </row>
    <row r="10" spans="1:10" ht="15.75" thickBot="1">
      <c r="A10" s="1" t="s">
        <v>26</v>
      </c>
      <c r="B10" s="43" t="s">
        <v>232</v>
      </c>
      <c r="C10" s="47" t="s">
        <v>201</v>
      </c>
      <c r="D10" s="51" t="s">
        <v>13</v>
      </c>
      <c r="E10" s="52" t="s">
        <v>233</v>
      </c>
      <c r="F10" s="35"/>
      <c r="H10" s="332">
        <v>4</v>
      </c>
      <c r="I10" s="371" t="s">
        <v>177</v>
      </c>
      <c r="J10" s="334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N51" sqref="N51"/>
    </sheetView>
  </sheetViews>
  <sheetFormatPr defaultColWidth="9.140625" defaultRowHeight="15"/>
  <cols>
    <col min="1" max="1" width="2.00390625" style="0" bestFit="1" customWidth="1"/>
    <col min="2" max="2" width="5.421875" style="0" customWidth="1"/>
    <col min="3" max="3" width="19.0039062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710937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s="42" t="s">
        <v>0</v>
      </c>
    </row>
    <row r="3" ht="15">
      <c r="B3" s="42" t="s">
        <v>234</v>
      </c>
    </row>
    <row r="4" ht="15">
      <c r="B4" s="42" t="s">
        <v>171</v>
      </c>
    </row>
    <row r="5" ht="15.75" thickBot="1"/>
    <row r="6" spans="1:8" ht="15">
      <c r="A6" s="2"/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ht="15">
      <c r="A7" s="5" t="s">
        <v>10</v>
      </c>
      <c r="B7" s="1" t="s">
        <v>235</v>
      </c>
      <c r="C7" s="1" t="s">
        <v>236</v>
      </c>
      <c r="D7" s="1" t="s">
        <v>13</v>
      </c>
      <c r="E7" s="1" t="s">
        <v>10</v>
      </c>
      <c r="F7" s="1" t="s">
        <v>237</v>
      </c>
      <c r="G7" s="1" t="s">
        <v>238</v>
      </c>
      <c r="H7" s="6" t="s">
        <v>192</v>
      </c>
    </row>
    <row r="8" spans="1:8" ht="15">
      <c r="A8" s="5" t="s">
        <v>14</v>
      </c>
      <c r="B8" s="1" t="s">
        <v>239</v>
      </c>
      <c r="C8" s="1" t="s">
        <v>240</v>
      </c>
      <c r="D8" s="1" t="s">
        <v>241</v>
      </c>
      <c r="E8" s="1" t="s">
        <v>26</v>
      </c>
      <c r="F8" s="1" t="s">
        <v>242</v>
      </c>
      <c r="G8" s="1" t="s">
        <v>243</v>
      </c>
      <c r="H8" s="6" t="s">
        <v>14</v>
      </c>
    </row>
    <row r="9" spans="1:8" ht="15">
      <c r="A9" s="5" t="s">
        <v>19</v>
      </c>
      <c r="B9" s="1" t="s">
        <v>244</v>
      </c>
      <c r="C9" s="1" t="s">
        <v>245</v>
      </c>
      <c r="D9" s="1" t="s">
        <v>246</v>
      </c>
      <c r="E9" s="1" t="s">
        <v>26</v>
      </c>
      <c r="F9" s="1" t="s">
        <v>247</v>
      </c>
      <c r="G9" s="1" t="s">
        <v>248</v>
      </c>
      <c r="H9" s="6" t="s">
        <v>10</v>
      </c>
    </row>
    <row r="10" spans="1:8" ht="15">
      <c r="A10" s="5" t="s">
        <v>26</v>
      </c>
      <c r="B10" s="1" t="s">
        <v>249</v>
      </c>
      <c r="C10" s="1" t="s">
        <v>250</v>
      </c>
      <c r="D10" s="1" t="s">
        <v>13</v>
      </c>
      <c r="E10" s="1" t="s">
        <v>14</v>
      </c>
      <c r="F10" s="1" t="s">
        <v>251</v>
      </c>
      <c r="G10" s="1" t="s">
        <v>252</v>
      </c>
      <c r="H10" s="6" t="s">
        <v>26</v>
      </c>
    </row>
    <row r="11" spans="1:8" ht="15">
      <c r="A11" s="5" t="s">
        <v>81</v>
      </c>
      <c r="B11" s="1" t="s">
        <v>253</v>
      </c>
      <c r="C11" s="1" t="s">
        <v>254</v>
      </c>
      <c r="D11" s="1" t="s">
        <v>221</v>
      </c>
      <c r="E11" s="1" t="s">
        <v>19</v>
      </c>
      <c r="F11" s="1" t="s">
        <v>251</v>
      </c>
      <c r="G11" s="1" t="s">
        <v>255</v>
      </c>
      <c r="H11" s="6" t="s">
        <v>19</v>
      </c>
    </row>
    <row r="12" spans="1:8" ht="15.75" thickBot="1">
      <c r="A12" s="7" t="s">
        <v>192</v>
      </c>
      <c r="B12" s="8" t="s">
        <v>256</v>
      </c>
      <c r="C12" s="8" t="s">
        <v>257</v>
      </c>
      <c r="D12" s="8" t="s">
        <v>13</v>
      </c>
      <c r="E12" s="8" t="s">
        <v>10</v>
      </c>
      <c r="F12" s="8" t="s">
        <v>258</v>
      </c>
      <c r="G12" s="8" t="s">
        <v>259</v>
      </c>
      <c r="H12" s="9" t="s">
        <v>81</v>
      </c>
    </row>
    <row r="13" ht="15.75" thickBot="1"/>
    <row r="14" spans="3:10" ht="15">
      <c r="C14" s="2"/>
      <c r="D14" s="40" t="s">
        <v>33</v>
      </c>
      <c r="E14" s="40" t="s">
        <v>34</v>
      </c>
      <c r="F14" s="40" t="s">
        <v>35</v>
      </c>
      <c r="G14" s="40" t="s">
        <v>36</v>
      </c>
      <c r="H14" s="40" t="s">
        <v>37</v>
      </c>
      <c r="I14" s="40" t="s">
        <v>38</v>
      </c>
      <c r="J14" s="41" t="s">
        <v>39</v>
      </c>
    </row>
    <row r="15" spans="3:10" ht="15">
      <c r="C15" s="5" t="s">
        <v>48</v>
      </c>
      <c r="D15" s="1" t="s">
        <v>88</v>
      </c>
      <c r="E15" s="1" t="s">
        <v>55</v>
      </c>
      <c r="F15" s="1" t="s">
        <v>50</v>
      </c>
      <c r="G15" s="1" t="s">
        <v>46</v>
      </c>
      <c r="H15" s="1" t="s">
        <v>41</v>
      </c>
      <c r="I15" s="1" t="s">
        <v>99</v>
      </c>
      <c r="J15" s="6" t="s">
        <v>192</v>
      </c>
    </row>
    <row r="16" spans="3:10" ht="15">
      <c r="C16" s="5" t="s">
        <v>94</v>
      </c>
      <c r="D16" s="1" t="s">
        <v>50</v>
      </c>
      <c r="E16" s="1" t="s">
        <v>42</v>
      </c>
      <c r="F16" s="1" t="s">
        <v>41</v>
      </c>
      <c r="G16" s="1"/>
      <c r="H16" s="1"/>
      <c r="I16" s="1" t="s">
        <v>44</v>
      </c>
      <c r="J16" s="6" t="s">
        <v>19</v>
      </c>
    </row>
    <row r="17" spans="3:10" ht="15">
      <c r="C17" s="5" t="s">
        <v>24</v>
      </c>
      <c r="D17" s="1" t="s">
        <v>43</v>
      </c>
      <c r="E17" s="1" t="s">
        <v>95</v>
      </c>
      <c r="F17" s="1" t="s">
        <v>89</v>
      </c>
      <c r="G17" s="1" t="s">
        <v>88</v>
      </c>
      <c r="H17" s="1" t="s">
        <v>41</v>
      </c>
      <c r="I17" s="1" t="s">
        <v>99</v>
      </c>
      <c r="J17" s="6" t="s">
        <v>81</v>
      </c>
    </row>
    <row r="18" spans="3:10" ht="15">
      <c r="C18" s="5" t="s">
        <v>87</v>
      </c>
      <c r="D18" s="1" t="s">
        <v>224</v>
      </c>
      <c r="E18" s="1" t="s">
        <v>224</v>
      </c>
      <c r="F18" s="1" t="s">
        <v>224</v>
      </c>
      <c r="G18" s="1"/>
      <c r="H18" s="1"/>
      <c r="I18" s="1" t="s">
        <v>225</v>
      </c>
      <c r="J18" s="6" t="s">
        <v>14</v>
      </c>
    </row>
    <row r="19" spans="3:10" ht="15">
      <c r="C19" s="5" t="s">
        <v>163</v>
      </c>
      <c r="D19" s="1" t="s">
        <v>58</v>
      </c>
      <c r="E19" s="1" t="s">
        <v>59</v>
      </c>
      <c r="F19" s="1" t="s">
        <v>50</v>
      </c>
      <c r="G19" s="1"/>
      <c r="H19" s="1"/>
      <c r="I19" s="1" t="s">
        <v>44</v>
      </c>
      <c r="J19" s="6" t="s">
        <v>19</v>
      </c>
    </row>
    <row r="20" spans="3:10" ht="15">
      <c r="C20" s="5" t="s">
        <v>51</v>
      </c>
      <c r="D20" s="1" t="s">
        <v>58</v>
      </c>
      <c r="E20" s="1" t="s">
        <v>49</v>
      </c>
      <c r="F20" s="1" t="s">
        <v>98</v>
      </c>
      <c r="G20" s="1" t="s">
        <v>55</v>
      </c>
      <c r="H20" s="1" t="s">
        <v>95</v>
      </c>
      <c r="I20" s="1" t="s">
        <v>51</v>
      </c>
      <c r="J20" s="6" t="s">
        <v>26</v>
      </c>
    </row>
    <row r="21" spans="3:10" ht="15">
      <c r="C21" s="5" t="s">
        <v>195</v>
      </c>
      <c r="D21" s="1" t="s">
        <v>224</v>
      </c>
      <c r="E21" s="1" t="s">
        <v>224</v>
      </c>
      <c r="F21" s="1" t="s">
        <v>224</v>
      </c>
      <c r="G21" s="1"/>
      <c r="H21" s="1"/>
      <c r="I21" s="1" t="s">
        <v>225</v>
      </c>
      <c r="J21" s="6" t="s">
        <v>14</v>
      </c>
    </row>
    <row r="22" spans="3:10" ht="15">
      <c r="C22" s="5" t="s">
        <v>100</v>
      </c>
      <c r="D22" s="1" t="s">
        <v>50</v>
      </c>
      <c r="E22" s="1" t="s">
        <v>42</v>
      </c>
      <c r="F22" s="1" t="s">
        <v>54</v>
      </c>
      <c r="G22" s="1" t="s">
        <v>126</v>
      </c>
      <c r="H22" s="1" t="s">
        <v>88</v>
      </c>
      <c r="I22" s="1" t="s">
        <v>51</v>
      </c>
      <c r="J22" s="6" t="s">
        <v>26</v>
      </c>
    </row>
    <row r="23" spans="3:10" ht="15">
      <c r="C23" s="5" t="s">
        <v>45</v>
      </c>
      <c r="D23" s="1" t="s">
        <v>126</v>
      </c>
      <c r="E23" s="1" t="s">
        <v>50</v>
      </c>
      <c r="F23" s="1" t="s">
        <v>90</v>
      </c>
      <c r="G23" s="1" t="s">
        <v>50</v>
      </c>
      <c r="H23" s="1"/>
      <c r="I23" s="1" t="s">
        <v>92</v>
      </c>
      <c r="J23" s="6" t="s">
        <v>10</v>
      </c>
    </row>
    <row r="24" spans="3:10" ht="15">
      <c r="C24" s="5" t="s">
        <v>40</v>
      </c>
      <c r="D24" s="1" t="s">
        <v>224</v>
      </c>
      <c r="E24" s="1" t="s">
        <v>224</v>
      </c>
      <c r="F24" s="1" t="s">
        <v>224</v>
      </c>
      <c r="G24" s="1"/>
      <c r="H24" s="1"/>
      <c r="I24" s="1" t="s">
        <v>225</v>
      </c>
      <c r="J24" s="6" t="s">
        <v>81</v>
      </c>
    </row>
    <row r="25" spans="3:10" ht="15">
      <c r="C25" s="5" t="s">
        <v>196</v>
      </c>
      <c r="D25" s="1" t="s">
        <v>59</v>
      </c>
      <c r="E25" s="1" t="s">
        <v>58</v>
      </c>
      <c r="F25" s="1" t="s">
        <v>49</v>
      </c>
      <c r="G25" s="1"/>
      <c r="H25" s="1"/>
      <c r="I25" s="1" t="s">
        <v>44</v>
      </c>
      <c r="J25" s="6" t="s">
        <v>26</v>
      </c>
    </row>
    <row r="26" spans="3:10" ht="15">
      <c r="C26" s="5" t="s">
        <v>97</v>
      </c>
      <c r="D26" s="1" t="s">
        <v>49</v>
      </c>
      <c r="E26" s="1" t="s">
        <v>93</v>
      </c>
      <c r="F26" s="1" t="s">
        <v>198</v>
      </c>
      <c r="G26" s="1" t="s">
        <v>90</v>
      </c>
      <c r="H26" s="1"/>
      <c r="I26" s="1" t="s">
        <v>92</v>
      </c>
      <c r="J26" s="6" t="s">
        <v>192</v>
      </c>
    </row>
    <row r="27" spans="3:10" ht="15">
      <c r="C27" s="5" t="s">
        <v>53</v>
      </c>
      <c r="D27" s="1" t="s">
        <v>224</v>
      </c>
      <c r="E27" s="1" t="s">
        <v>224</v>
      </c>
      <c r="F27" s="1" t="s">
        <v>224</v>
      </c>
      <c r="G27" s="1"/>
      <c r="H27" s="1"/>
      <c r="I27" s="1" t="s">
        <v>225</v>
      </c>
      <c r="J27" s="6" t="s">
        <v>81</v>
      </c>
    </row>
    <row r="28" spans="3:10" ht="15">
      <c r="C28" s="5" t="s">
        <v>57</v>
      </c>
      <c r="D28" s="1" t="s">
        <v>50</v>
      </c>
      <c r="E28" s="1" t="s">
        <v>46</v>
      </c>
      <c r="F28" s="1" t="s">
        <v>126</v>
      </c>
      <c r="G28" s="1" t="s">
        <v>89</v>
      </c>
      <c r="H28" s="1"/>
      <c r="I28" s="1" t="s">
        <v>92</v>
      </c>
      <c r="J28" s="6" t="s">
        <v>192</v>
      </c>
    </row>
    <row r="29" spans="3:10" ht="15.75" thickBot="1">
      <c r="C29" s="7" t="s">
        <v>199</v>
      </c>
      <c r="D29" s="8" t="s">
        <v>197</v>
      </c>
      <c r="E29" s="8" t="s">
        <v>46</v>
      </c>
      <c r="F29" s="8" t="s">
        <v>88</v>
      </c>
      <c r="G29" s="8" t="s">
        <v>49</v>
      </c>
      <c r="H29" s="8" t="s">
        <v>43</v>
      </c>
      <c r="I29" s="8" t="s">
        <v>99</v>
      </c>
      <c r="J29" s="9" t="s">
        <v>10</v>
      </c>
    </row>
    <row r="31" ht="15.75" thickBot="1"/>
    <row r="32" spans="1:8" ht="15">
      <c r="A32" s="2"/>
      <c r="B32" s="40" t="s">
        <v>3</v>
      </c>
      <c r="C32" s="40" t="s">
        <v>200</v>
      </c>
      <c r="D32" s="40" t="s">
        <v>5</v>
      </c>
      <c r="E32" s="40" t="s">
        <v>6</v>
      </c>
      <c r="F32" s="40" t="s">
        <v>7</v>
      </c>
      <c r="G32" s="40" t="s">
        <v>8</v>
      </c>
      <c r="H32" s="41" t="s">
        <v>9</v>
      </c>
    </row>
    <row r="33" spans="1:8" ht="15">
      <c r="A33" s="5" t="s">
        <v>10</v>
      </c>
      <c r="B33" s="1" t="s">
        <v>260</v>
      </c>
      <c r="C33" s="1" t="s">
        <v>261</v>
      </c>
      <c r="D33" s="1" t="s">
        <v>262</v>
      </c>
      <c r="E33" s="1" t="s">
        <v>26</v>
      </c>
      <c r="F33" s="1" t="s">
        <v>263</v>
      </c>
      <c r="G33" s="1" t="s">
        <v>264</v>
      </c>
      <c r="H33" s="6" t="s">
        <v>10</v>
      </c>
    </row>
    <row r="34" spans="1:8" ht="15">
      <c r="A34" s="5" t="s">
        <v>14</v>
      </c>
      <c r="B34" s="1" t="s">
        <v>265</v>
      </c>
      <c r="C34" s="1" t="s">
        <v>266</v>
      </c>
      <c r="D34" s="1" t="s">
        <v>267</v>
      </c>
      <c r="E34" s="1" t="s">
        <v>19</v>
      </c>
      <c r="F34" s="1" t="s">
        <v>50</v>
      </c>
      <c r="G34" s="1" t="s">
        <v>268</v>
      </c>
      <c r="H34" s="6" t="s">
        <v>14</v>
      </c>
    </row>
    <row r="35" spans="1:8" ht="15">
      <c r="A35" s="5" t="s">
        <v>19</v>
      </c>
      <c r="B35" s="1" t="s">
        <v>269</v>
      </c>
      <c r="C35" s="1" t="s">
        <v>270</v>
      </c>
      <c r="D35" s="1" t="s">
        <v>13</v>
      </c>
      <c r="E35" s="1" t="s">
        <v>19</v>
      </c>
      <c r="F35" s="1" t="s">
        <v>42</v>
      </c>
      <c r="G35" s="1" t="s">
        <v>271</v>
      </c>
      <c r="H35" s="6" t="s">
        <v>19</v>
      </c>
    </row>
    <row r="36" spans="1:8" ht="15">
      <c r="A36" s="5" t="s">
        <v>26</v>
      </c>
      <c r="B36" s="1" t="s">
        <v>272</v>
      </c>
      <c r="C36" s="1" t="s">
        <v>273</v>
      </c>
      <c r="D36" s="1" t="s">
        <v>246</v>
      </c>
      <c r="E36" s="1" t="s">
        <v>14</v>
      </c>
      <c r="F36" s="1" t="s">
        <v>88</v>
      </c>
      <c r="G36" s="1" t="s">
        <v>274</v>
      </c>
      <c r="H36" s="6" t="s">
        <v>26</v>
      </c>
    </row>
    <row r="37" spans="1:8" ht="15">
      <c r="A37" s="5" t="s">
        <v>81</v>
      </c>
      <c r="B37" s="1" t="s">
        <v>275</v>
      </c>
      <c r="C37" s="1" t="s">
        <v>276</v>
      </c>
      <c r="D37" s="1" t="s">
        <v>241</v>
      </c>
      <c r="E37" s="1" t="s">
        <v>10</v>
      </c>
      <c r="F37" s="1" t="s">
        <v>277</v>
      </c>
      <c r="G37" s="1" t="s">
        <v>278</v>
      </c>
      <c r="H37" s="6" t="s">
        <v>192</v>
      </c>
    </row>
    <row r="38" spans="1:8" ht="15.75" thickBot="1">
      <c r="A38" s="7" t="s">
        <v>192</v>
      </c>
      <c r="B38" s="8" t="s">
        <v>17</v>
      </c>
      <c r="C38" s="8" t="s">
        <v>18</v>
      </c>
      <c r="D38" s="8" t="s">
        <v>13</v>
      </c>
      <c r="E38" s="8" t="s">
        <v>14</v>
      </c>
      <c r="F38" s="8" t="s">
        <v>279</v>
      </c>
      <c r="G38" s="8" t="s">
        <v>280</v>
      </c>
      <c r="H38" s="9" t="s">
        <v>81</v>
      </c>
    </row>
    <row r="39" ht="15.75" thickBot="1"/>
    <row r="40" spans="3:10" ht="15">
      <c r="C40" s="2"/>
      <c r="D40" s="40" t="s">
        <v>33</v>
      </c>
      <c r="E40" s="40" t="s">
        <v>34</v>
      </c>
      <c r="F40" s="40" t="s">
        <v>35</v>
      </c>
      <c r="G40" s="40" t="s">
        <v>36</v>
      </c>
      <c r="H40" s="40" t="s">
        <v>37</v>
      </c>
      <c r="I40" s="40" t="s">
        <v>38</v>
      </c>
      <c r="J40" s="41" t="s">
        <v>39</v>
      </c>
    </row>
    <row r="41" spans="3:10" ht="15">
      <c r="C41" s="5" t="s">
        <v>48</v>
      </c>
      <c r="D41" s="1" t="s">
        <v>89</v>
      </c>
      <c r="E41" s="1" t="s">
        <v>90</v>
      </c>
      <c r="F41" s="1" t="s">
        <v>90</v>
      </c>
      <c r="G41" s="1"/>
      <c r="H41" s="1"/>
      <c r="I41" s="1" t="s">
        <v>44</v>
      </c>
      <c r="J41" s="6" t="s">
        <v>192</v>
      </c>
    </row>
    <row r="42" spans="3:10" ht="15">
      <c r="C42" s="5" t="s">
        <v>94</v>
      </c>
      <c r="D42" s="1" t="s">
        <v>49</v>
      </c>
      <c r="E42" s="1" t="s">
        <v>50</v>
      </c>
      <c r="F42" s="1" t="s">
        <v>56</v>
      </c>
      <c r="G42" s="1" t="s">
        <v>88</v>
      </c>
      <c r="H42" s="1" t="s">
        <v>59</v>
      </c>
      <c r="I42" s="1" t="s">
        <v>99</v>
      </c>
      <c r="J42" s="6" t="s">
        <v>19</v>
      </c>
    </row>
    <row r="43" spans="3:10" ht="15">
      <c r="C43" s="5" t="s">
        <v>24</v>
      </c>
      <c r="D43" s="1" t="s">
        <v>93</v>
      </c>
      <c r="E43" s="1" t="s">
        <v>90</v>
      </c>
      <c r="F43" s="1" t="s">
        <v>93</v>
      </c>
      <c r="G43" s="1" t="s">
        <v>49</v>
      </c>
      <c r="H43" s="1" t="s">
        <v>88</v>
      </c>
      <c r="I43" s="1" t="s">
        <v>51</v>
      </c>
      <c r="J43" s="6" t="s">
        <v>81</v>
      </c>
    </row>
    <row r="44" spans="3:10" ht="15">
      <c r="C44" s="5" t="s">
        <v>87</v>
      </c>
      <c r="D44" s="1" t="s">
        <v>58</v>
      </c>
      <c r="E44" s="1" t="s">
        <v>50</v>
      </c>
      <c r="F44" s="1" t="s">
        <v>90</v>
      </c>
      <c r="G44" s="1"/>
      <c r="H44" s="1"/>
      <c r="I44" s="1" t="s">
        <v>44</v>
      </c>
      <c r="J44" s="6" t="s">
        <v>14</v>
      </c>
    </row>
    <row r="45" spans="3:10" ht="15">
      <c r="C45" s="5" t="s">
        <v>163</v>
      </c>
      <c r="D45" s="1" t="s">
        <v>46</v>
      </c>
      <c r="E45" s="1" t="s">
        <v>96</v>
      </c>
      <c r="F45" s="1" t="s">
        <v>90</v>
      </c>
      <c r="G45" s="1" t="s">
        <v>93</v>
      </c>
      <c r="H45" s="1" t="s">
        <v>168</v>
      </c>
      <c r="I45" s="1" t="s">
        <v>51</v>
      </c>
      <c r="J45" s="6" t="s">
        <v>19</v>
      </c>
    </row>
    <row r="46" spans="3:10" ht="15">
      <c r="C46" s="5" t="s">
        <v>51</v>
      </c>
      <c r="D46" s="1" t="s">
        <v>95</v>
      </c>
      <c r="E46" s="1" t="s">
        <v>90</v>
      </c>
      <c r="F46" s="1" t="s">
        <v>49</v>
      </c>
      <c r="G46" s="1" t="s">
        <v>90</v>
      </c>
      <c r="H46" s="1"/>
      <c r="I46" s="1" t="s">
        <v>92</v>
      </c>
      <c r="J46" s="6" t="s">
        <v>26</v>
      </c>
    </row>
    <row r="47" spans="3:10" ht="15">
      <c r="C47" s="5" t="s">
        <v>195</v>
      </c>
      <c r="D47" s="1" t="s">
        <v>46</v>
      </c>
      <c r="E47" s="1" t="s">
        <v>89</v>
      </c>
      <c r="F47" s="1" t="s">
        <v>98</v>
      </c>
      <c r="G47" s="1" t="s">
        <v>59</v>
      </c>
      <c r="H47" s="1"/>
      <c r="I47" s="1" t="s">
        <v>92</v>
      </c>
      <c r="J47" s="6" t="s">
        <v>14</v>
      </c>
    </row>
    <row r="48" spans="3:10" ht="15">
      <c r="C48" s="5" t="s">
        <v>100</v>
      </c>
      <c r="D48" s="1" t="s">
        <v>88</v>
      </c>
      <c r="E48" s="1" t="s">
        <v>50</v>
      </c>
      <c r="F48" s="1" t="s">
        <v>96</v>
      </c>
      <c r="G48" s="1" t="s">
        <v>91</v>
      </c>
      <c r="H48" s="1" t="s">
        <v>90</v>
      </c>
      <c r="I48" s="1" t="s">
        <v>99</v>
      </c>
      <c r="J48" s="6" t="s">
        <v>26</v>
      </c>
    </row>
    <row r="49" spans="3:10" ht="15">
      <c r="C49" s="5" t="s">
        <v>45</v>
      </c>
      <c r="D49" s="1" t="s">
        <v>59</v>
      </c>
      <c r="E49" s="1" t="s">
        <v>98</v>
      </c>
      <c r="F49" s="1" t="s">
        <v>56</v>
      </c>
      <c r="G49" s="1" t="s">
        <v>46</v>
      </c>
      <c r="H49" s="1" t="s">
        <v>56</v>
      </c>
      <c r="I49" s="1" t="s">
        <v>51</v>
      </c>
      <c r="J49" s="6" t="s">
        <v>10</v>
      </c>
    </row>
    <row r="50" spans="3:10" ht="15">
      <c r="C50" s="5" t="s">
        <v>40</v>
      </c>
      <c r="D50" s="1" t="s">
        <v>126</v>
      </c>
      <c r="E50" s="1" t="s">
        <v>50</v>
      </c>
      <c r="F50" s="1" t="s">
        <v>88</v>
      </c>
      <c r="G50" s="1" t="s">
        <v>126</v>
      </c>
      <c r="H50" s="1"/>
      <c r="I50" s="1" t="s">
        <v>40</v>
      </c>
      <c r="J50" s="6" t="s">
        <v>81</v>
      </c>
    </row>
    <row r="51" spans="3:10" ht="15">
      <c r="C51" s="5" t="s">
        <v>196</v>
      </c>
      <c r="D51" s="1" t="s">
        <v>41</v>
      </c>
      <c r="E51" s="1" t="s">
        <v>50</v>
      </c>
      <c r="F51" s="1" t="s">
        <v>41</v>
      </c>
      <c r="G51" s="1"/>
      <c r="H51" s="1"/>
      <c r="I51" s="1" t="s">
        <v>44</v>
      </c>
      <c r="J51" s="6" t="s">
        <v>26</v>
      </c>
    </row>
    <row r="52" spans="3:10" ht="15">
      <c r="C52" s="5" t="s">
        <v>97</v>
      </c>
      <c r="D52" s="1" t="s">
        <v>59</v>
      </c>
      <c r="E52" s="1" t="s">
        <v>50</v>
      </c>
      <c r="F52" s="1" t="s">
        <v>49</v>
      </c>
      <c r="G52" s="1"/>
      <c r="H52" s="1"/>
      <c r="I52" s="1" t="s">
        <v>44</v>
      </c>
      <c r="J52" s="6" t="s">
        <v>192</v>
      </c>
    </row>
    <row r="53" spans="3:10" ht="15">
      <c r="C53" s="5" t="s">
        <v>53</v>
      </c>
      <c r="D53" s="1" t="s">
        <v>50</v>
      </c>
      <c r="E53" s="1" t="s">
        <v>59</v>
      </c>
      <c r="F53" s="1" t="s">
        <v>49</v>
      </c>
      <c r="G53" s="1"/>
      <c r="H53" s="1"/>
      <c r="I53" s="1" t="s">
        <v>44</v>
      </c>
      <c r="J53" s="6" t="s">
        <v>81</v>
      </c>
    </row>
    <row r="54" spans="3:10" ht="15">
      <c r="C54" s="5" t="s">
        <v>57</v>
      </c>
      <c r="D54" s="1" t="s">
        <v>91</v>
      </c>
      <c r="E54" s="1" t="s">
        <v>50</v>
      </c>
      <c r="F54" s="1" t="s">
        <v>88</v>
      </c>
      <c r="G54" s="1" t="s">
        <v>58</v>
      </c>
      <c r="H54" s="1"/>
      <c r="I54" s="1" t="s">
        <v>92</v>
      </c>
      <c r="J54" s="6" t="s">
        <v>192</v>
      </c>
    </row>
    <row r="55" spans="3:10" ht="15.75" thickBot="1">
      <c r="C55" s="7" t="s">
        <v>199</v>
      </c>
      <c r="D55" s="8" t="s">
        <v>59</v>
      </c>
      <c r="E55" s="8" t="s">
        <v>88</v>
      </c>
      <c r="F55" s="8" t="s">
        <v>59</v>
      </c>
      <c r="G55" s="8" t="s">
        <v>126</v>
      </c>
      <c r="H55" s="8" t="s">
        <v>42</v>
      </c>
      <c r="I55" s="8" t="s">
        <v>99</v>
      </c>
      <c r="J55" s="9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H6" sqref="H6:J10"/>
    </sheetView>
  </sheetViews>
  <sheetFormatPr defaultColWidth="9.140625" defaultRowHeight="15"/>
  <cols>
    <col min="1" max="1" width="2.00390625" style="0" bestFit="1" customWidth="1"/>
    <col min="2" max="2" width="5.140625" style="0" customWidth="1"/>
    <col min="3" max="3" width="19.00390625" style="0" bestFit="1" customWidth="1"/>
    <col min="4" max="4" width="7.28125" style="0" bestFit="1" customWidth="1"/>
    <col min="5" max="5" width="13.8515625" style="0" bestFit="1" customWidth="1"/>
    <col min="6" max="6" width="13.28125" style="0" bestFit="1" customWidth="1"/>
    <col min="9" max="9" width="19.28125" style="0" customWidth="1"/>
    <col min="10" max="10" width="15.57421875" style="0" customWidth="1"/>
  </cols>
  <sheetData>
    <row r="2" ht="15">
      <c r="B2" s="42" t="s">
        <v>0</v>
      </c>
    </row>
    <row r="3" ht="15">
      <c r="B3" s="42" t="s">
        <v>281</v>
      </c>
    </row>
    <row r="4" ht="15">
      <c r="B4" s="42"/>
    </row>
    <row r="5" spans="5:6" ht="15.75" thickBot="1">
      <c r="E5" s="37"/>
      <c r="F5" s="37"/>
    </row>
    <row r="6" spans="1:10" ht="15.75" thickBot="1">
      <c r="A6" s="1"/>
      <c r="B6" s="44" t="s">
        <v>3</v>
      </c>
      <c r="C6" s="45" t="s">
        <v>61</v>
      </c>
      <c r="D6" s="45" t="s">
        <v>5</v>
      </c>
      <c r="E6" s="60"/>
      <c r="F6" s="37"/>
      <c r="H6" s="16" t="s">
        <v>689</v>
      </c>
      <c r="I6" s="266"/>
      <c r="J6" s="271"/>
    </row>
    <row r="7" spans="1:10" ht="15.75" thickBot="1">
      <c r="A7" s="1" t="s">
        <v>10</v>
      </c>
      <c r="B7" s="43" t="s">
        <v>227</v>
      </c>
      <c r="C7" s="46" t="s">
        <v>245</v>
      </c>
      <c r="D7" s="49" t="s">
        <v>246</v>
      </c>
      <c r="E7" s="50" t="s">
        <v>266</v>
      </c>
      <c r="F7" s="38"/>
      <c r="H7" s="368">
        <v>1</v>
      </c>
      <c r="I7" s="369" t="s">
        <v>266</v>
      </c>
      <c r="J7" s="365" t="s">
        <v>267</v>
      </c>
    </row>
    <row r="8" spans="1:10" ht="15.75" thickBot="1">
      <c r="A8" s="1" t="s">
        <v>14</v>
      </c>
      <c r="B8" s="43" t="s">
        <v>228</v>
      </c>
      <c r="C8" s="48" t="s">
        <v>266</v>
      </c>
      <c r="D8" s="53" t="s">
        <v>267</v>
      </c>
      <c r="E8" s="54" t="s">
        <v>282</v>
      </c>
      <c r="F8" s="55" t="s">
        <v>266</v>
      </c>
      <c r="H8" s="327">
        <v>2</v>
      </c>
      <c r="I8" s="370" t="s">
        <v>261</v>
      </c>
      <c r="J8" s="331" t="s">
        <v>262</v>
      </c>
    </row>
    <row r="9" spans="1:10" ht="15.75" thickBot="1">
      <c r="A9" s="1" t="s">
        <v>19</v>
      </c>
      <c r="B9" s="43" t="s">
        <v>230</v>
      </c>
      <c r="C9" s="48" t="s">
        <v>240</v>
      </c>
      <c r="D9" s="38" t="s">
        <v>241</v>
      </c>
      <c r="E9" s="48" t="s">
        <v>261</v>
      </c>
      <c r="F9" s="55" t="s">
        <v>283</v>
      </c>
      <c r="H9" s="327">
        <v>3</v>
      </c>
      <c r="I9" s="370" t="s">
        <v>245</v>
      </c>
      <c r="J9" s="331" t="s">
        <v>246</v>
      </c>
    </row>
    <row r="10" spans="1:10" ht="15.75" thickBot="1">
      <c r="A10" s="1" t="s">
        <v>26</v>
      </c>
      <c r="B10" s="43" t="s">
        <v>232</v>
      </c>
      <c r="C10" s="47" t="s">
        <v>261</v>
      </c>
      <c r="D10" s="51" t="s">
        <v>262</v>
      </c>
      <c r="E10" s="52" t="s">
        <v>284</v>
      </c>
      <c r="F10" s="35"/>
      <c r="H10" s="332">
        <v>4</v>
      </c>
      <c r="I10" s="371" t="s">
        <v>240</v>
      </c>
      <c r="J10" s="334" t="s">
        <v>241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K53" sqref="K53"/>
    </sheetView>
  </sheetViews>
  <sheetFormatPr defaultColWidth="9.140625" defaultRowHeight="15"/>
  <cols>
    <col min="1" max="1" width="2.00390625" style="0" bestFit="1" customWidth="1"/>
    <col min="2" max="2" width="5.7109375" style="0" customWidth="1"/>
    <col min="3" max="3" width="16.5742187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710937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s="42" t="s">
        <v>0</v>
      </c>
    </row>
    <row r="3" ht="15">
      <c r="B3" s="42" t="s">
        <v>285</v>
      </c>
    </row>
    <row r="4" ht="15">
      <c r="B4" s="42" t="s">
        <v>171</v>
      </c>
    </row>
    <row r="5" ht="15.75" thickBot="1"/>
    <row r="6" spans="1:8" ht="15">
      <c r="A6" s="2"/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ht="15">
      <c r="A7" s="5" t="s">
        <v>10</v>
      </c>
      <c r="B7" s="1" t="s">
        <v>286</v>
      </c>
      <c r="C7" s="1" t="s">
        <v>287</v>
      </c>
      <c r="D7" s="1" t="s">
        <v>241</v>
      </c>
      <c r="E7" s="1" t="s">
        <v>19</v>
      </c>
      <c r="F7" s="1" t="s">
        <v>288</v>
      </c>
      <c r="G7" s="1" t="s">
        <v>289</v>
      </c>
      <c r="H7" s="6" t="s">
        <v>26</v>
      </c>
    </row>
    <row r="8" spans="1:8" ht="15">
      <c r="A8" s="5" t="s">
        <v>14</v>
      </c>
      <c r="B8" s="1" t="s">
        <v>290</v>
      </c>
      <c r="C8" s="1" t="s">
        <v>291</v>
      </c>
      <c r="D8" s="1" t="s">
        <v>292</v>
      </c>
      <c r="E8" s="1" t="s">
        <v>26</v>
      </c>
      <c r="F8" s="1" t="s">
        <v>293</v>
      </c>
      <c r="G8" s="1" t="s">
        <v>294</v>
      </c>
      <c r="H8" s="6" t="s">
        <v>10</v>
      </c>
    </row>
    <row r="9" spans="1:8" ht="15">
      <c r="A9" s="5" t="s">
        <v>19</v>
      </c>
      <c r="B9" s="1" t="s">
        <v>290</v>
      </c>
      <c r="C9" s="1" t="s">
        <v>295</v>
      </c>
      <c r="D9" s="1" t="s">
        <v>292</v>
      </c>
      <c r="E9" s="1" t="s">
        <v>19</v>
      </c>
      <c r="F9" s="1" t="s">
        <v>296</v>
      </c>
      <c r="G9" s="1" t="s">
        <v>297</v>
      </c>
      <c r="H9" s="6" t="s">
        <v>19</v>
      </c>
    </row>
    <row r="10" spans="1:8" ht="15">
      <c r="A10" s="5" t="s">
        <v>26</v>
      </c>
      <c r="B10" s="1" t="s">
        <v>298</v>
      </c>
      <c r="C10" s="1" t="s">
        <v>299</v>
      </c>
      <c r="D10" s="1" t="s">
        <v>13</v>
      </c>
      <c r="E10" s="1" t="s">
        <v>26</v>
      </c>
      <c r="F10" s="1" t="s">
        <v>263</v>
      </c>
      <c r="G10" s="1" t="s">
        <v>300</v>
      </c>
      <c r="H10" s="6" t="s">
        <v>14</v>
      </c>
    </row>
    <row r="11" spans="1:8" ht="15">
      <c r="A11" s="5" t="s">
        <v>81</v>
      </c>
      <c r="B11" s="1" t="s">
        <v>301</v>
      </c>
      <c r="C11" s="1" t="s">
        <v>302</v>
      </c>
      <c r="D11" s="1" t="s">
        <v>241</v>
      </c>
      <c r="E11" s="1" t="s">
        <v>30</v>
      </c>
      <c r="F11" s="1" t="s">
        <v>303</v>
      </c>
      <c r="G11" s="1" t="s">
        <v>304</v>
      </c>
      <c r="H11" s="6" t="s">
        <v>192</v>
      </c>
    </row>
    <row r="12" spans="1:8" ht="15.75" thickBot="1">
      <c r="A12" s="7" t="s">
        <v>192</v>
      </c>
      <c r="B12" s="8" t="s">
        <v>305</v>
      </c>
      <c r="C12" s="8" t="s">
        <v>306</v>
      </c>
      <c r="D12" s="8" t="s">
        <v>292</v>
      </c>
      <c r="E12" s="8" t="s">
        <v>10</v>
      </c>
      <c r="F12" s="8" t="s">
        <v>307</v>
      </c>
      <c r="G12" s="8" t="s">
        <v>308</v>
      </c>
      <c r="H12" s="9" t="s">
        <v>81</v>
      </c>
    </row>
    <row r="13" ht="15.75" thickBot="1"/>
    <row r="14" spans="3:10" ht="15">
      <c r="C14" s="2"/>
      <c r="D14" s="40" t="s">
        <v>33</v>
      </c>
      <c r="E14" s="40" t="s">
        <v>34</v>
      </c>
      <c r="F14" s="40" t="s">
        <v>35</v>
      </c>
      <c r="G14" s="40" t="s">
        <v>36</v>
      </c>
      <c r="H14" s="40" t="s">
        <v>37</v>
      </c>
      <c r="I14" s="40" t="s">
        <v>38</v>
      </c>
      <c r="J14" s="41" t="s">
        <v>39</v>
      </c>
    </row>
    <row r="15" spans="3:10" ht="15">
      <c r="C15" s="5" t="s">
        <v>48</v>
      </c>
      <c r="D15" s="1" t="s">
        <v>88</v>
      </c>
      <c r="E15" s="1" t="s">
        <v>56</v>
      </c>
      <c r="F15" s="1" t="s">
        <v>55</v>
      </c>
      <c r="G15" s="1"/>
      <c r="H15" s="1"/>
      <c r="I15" s="1" t="s">
        <v>225</v>
      </c>
      <c r="J15" s="6" t="s">
        <v>192</v>
      </c>
    </row>
    <row r="16" spans="3:10" ht="15">
      <c r="C16" s="5" t="s">
        <v>94</v>
      </c>
      <c r="D16" s="1" t="s">
        <v>90</v>
      </c>
      <c r="E16" s="1" t="s">
        <v>90</v>
      </c>
      <c r="F16" s="1" t="s">
        <v>46</v>
      </c>
      <c r="G16" s="1"/>
      <c r="H16" s="1"/>
      <c r="I16" s="1" t="s">
        <v>44</v>
      </c>
      <c r="J16" s="6" t="s">
        <v>19</v>
      </c>
    </row>
    <row r="17" spans="3:10" ht="15">
      <c r="C17" s="5" t="s">
        <v>24</v>
      </c>
      <c r="D17" s="1" t="s">
        <v>55</v>
      </c>
      <c r="E17" s="1" t="s">
        <v>46</v>
      </c>
      <c r="F17" s="1" t="s">
        <v>90</v>
      </c>
      <c r="G17" s="1" t="s">
        <v>59</v>
      </c>
      <c r="H17" s="1"/>
      <c r="I17" s="1" t="s">
        <v>92</v>
      </c>
      <c r="J17" s="6" t="s">
        <v>81</v>
      </c>
    </row>
    <row r="18" spans="3:10" ht="15">
      <c r="C18" s="5" t="s">
        <v>87</v>
      </c>
      <c r="D18" s="1" t="s">
        <v>41</v>
      </c>
      <c r="E18" s="1" t="s">
        <v>197</v>
      </c>
      <c r="F18" s="1" t="s">
        <v>59</v>
      </c>
      <c r="G18" s="1" t="s">
        <v>42</v>
      </c>
      <c r="H18" s="1"/>
      <c r="I18" s="1" t="s">
        <v>92</v>
      </c>
      <c r="J18" s="6" t="s">
        <v>14</v>
      </c>
    </row>
    <row r="19" spans="3:10" ht="15">
      <c r="C19" s="5" t="s">
        <v>163</v>
      </c>
      <c r="D19" s="1" t="s">
        <v>96</v>
      </c>
      <c r="E19" s="1" t="s">
        <v>50</v>
      </c>
      <c r="F19" s="1" t="s">
        <v>41</v>
      </c>
      <c r="G19" s="1" t="s">
        <v>46</v>
      </c>
      <c r="H19" s="1"/>
      <c r="I19" s="1" t="s">
        <v>92</v>
      </c>
      <c r="J19" s="6" t="s">
        <v>19</v>
      </c>
    </row>
    <row r="20" spans="3:10" ht="15">
      <c r="C20" s="5" t="s">
        <v>51</v>
      </c>
      <c r="D20" s="1" t="s">
        <v>46</v>
      </c>
      <c r="E20" s="1" t="s">
        <v>56</v>
      </c>
      <c r="F20" s="1" t="s">
        <v>41</v>
      </c>
      <c r="G20" s="1" t="s">
        <v>96</v>
      </c>
      <c r="H20" s="1" t="s">
        <v>50</v>
      </c>
      <c r="I20" s="1" t="s">
        <v>99</v>
      </c>
      <c r="J20" s="6" t="s">
        <v>26</v>
      </c>
    </row>
    <row r="21" spans="3:10" ht="15">
      <c r="C21" s="5" t="s">
        <v>195</v>
      </c>
      <c r="D21" s="1" t="s">
        <v>126</v>
      </c>
      <c r="E21" s="1" t="s">
        <v>41</v>
      </c>
      <c r="F21" s="1" t="s">
        <v>89</v>
      </c>
      <c r="G21" s="1" t="s">
        <v>88</v>
      </c>
      <c r="H21" s="1" t="s">
        <v>59</v>
      </c>
      <c r="I21" s="1" t="s">
        <v>99</v>
      </c>
      <c r="J21" s="6" t="s">
        <v>14</v>
      </c>
    </row>
    <row r="22" spans="3:10" ht="15">
      <c r="C22" s="5" t="s">
        <v>100</v>
      </c>
      <c r="D22" s="1" t="s">
        <v>46</v>
      </c>
      <c r="E22" s="1" t="s">
        <v>126</v>
      </c>
      <c r="F22" s="1" t="s">
        <v>41</v>
      </c>
      <c r="G22" s="1" t="s">
        <v>46</v>
      </c>
      <c r="H22" s="1"/>
      <c r="I22" s="1" t="s">
        <v>92</v>
      </c>
      <c r="J22" s="6" t="s">
        <v>26</v>
      </c>
    </row>
    <row r="23" spans="3:10" ht="15">
      <c r="C23" s="5" t="s">
        <v>45</v>
      </c>
      <c r="D23" s="1" t="s">
        <v>90</v>
      </c>
      <c r="E23" s="1" t="s">
        <v>90</v>
      </c>
      <c r="F23" s="1" t="s">
        <v>88</v>
      </c>
      <c r="G23" s="1" t="s">
        <v>43</v>
      </c>
      <c r="H23" s="1"/>
      <c r="I23" s="1" t="s">
        <v>92</v>
      </c>
      <c r="J23" s="6" t="s">
        <v>10</v>
      </c>
    </row>
    <row r="24" spans="3:10" ht="15">
      <c r="C24" s="5" t="s">
        <v>40</v>
      </c>
      <c r="D24" s="1" t="s">
        <v>309</v>
      </c>
      <c r="E24" s="1" t="s">
        <v>43</v>
      </c>
      <c r="F24" s="1" t="s">
        <v>88</v>
      </c>
      <c r="G24" s="1" t="s">
        <v>168</v>
      </c>
      <c r="H24" s="1" t="s">
        <v>95</v>
      </c>
      <c r="I24" s="1" t="s">
        <v>51</v>
      </c>
      <c r="J24" s="6" t="s">
        <v>81</v>
      </c>
    </row>
    <row r="25" spans="3:10" ht="15">
      <c r="C25" s="5" t="s">
        <v>196</v>
      </c>
      <c r="D25" s="1" t="s">
        <v>46</v>
      </c>
      <c r="E25" s="1" t="s">
        <v>90</v>
      </c>
      <c r="F25" s="1" t="s">
        <v>41</v>
      </c>
      <c r="G25" s="1"/>
      <c r="H25" s="1"/>
      <c r="I25" s="1" t="s">
        <v>44</v>
      </c>
      <c r="J25" s="6" t="s">
        <v>26</v>
      </c>
    </row>
    <row r="26" spans="3:10" ht="15">
      <c r="C26" s="5" t="s">
        <v>97</v>
      </c>
      <c r="D26" s="1" t="s">
        <v>50</v>
      </c>
      <c r="E26" s="1" t="s">
        <v>43</v>
      </c>
      <c r="F26" s="1" t="s">
        <v>50</v>
      </c>
      <c r="G26" s="1"/>
      <c r="H26" s="1"/>
      <c r="I26" s="1" t="s">
        <v>44</v>
      </c>
      <c r="J26" s="6" t="s">
        <v>192</v>
      </c>
    </row>
    <row r="27" spans="3:10" ht="15">
      <c r="C27" s="5" t="s">
        <v>53</v>
      </c>
      <c r="D27" s="1" t="s">
        <v>90</v>
      </c>
      <c r="E27" s="1" t="s">
        <v>58</v>
      </c>
      <c r="F27" s="1" t="s">
        <v>93</v>
      </c>
      <c r="G27" s="1" t="s">
        <v>93</v>
      </c>
      <c r="H27" s="1" t="s">
        <v>90</v>
      </c>
      <c r="I27" s="1" t="s">
        <v>99</v>
      </c>
      <c r="J27" s="6" t="s">
        <v>81</v>
      </c>
    </row>
    <row r="28" spans="3:10" ht="15">
      <c r="C28" s="5" t="s">
        <v>57</v>
      </c>
      <c r="D28" s="1" t="s">
        <v>197</v>
      </c>
      <c r="E28" s="1" t="s">
        <v>126</v>
      </c>
      <c r="F28" s="1" t="s">
        <v>95</v>
      </c>
      <c r="G28" s="1"/>
      <c r="H28" s="1"/>
      <c r="I28" s="1" t="s">
        <v>225</v>
      </c>
      <c r="J28" s="6" t="s">
        <v>192</v>
      </c>
    </row>
    <row r="29" spans="3:10" ht="15.75" thickBot="1">
      <c r="C29" s="7" t="s">
        <v>199</v>
      </c>
      <c r="D29" s="8" t="s">
        <v>88</v>
      </c>
      <c r="E29" s="8" t="s">
        <v>46</v>
      </c>
      <c r="F29" s="8" t="s">
        <v>55</v>
      </c>
      <c r="G29" s="8" t="s">
        <v>56</v>
      </c>
      <c r="H29" s="8"/>
      <c r="I29" s="8" t="s">
        <v>40</v>
      </c>
      <c r="J29" s="9" t="s">
        <v>10</v>
      </c>
    </row>
    <row r="31" ht="15.75" thickBot="1"/>
    <row r="32" spans="1:8" ht="15">
      <c r="A32" s="2"/>
      <c r="B32" s="40" t="s">
        <v>3</v>
      </c>
      <c r="C32" s="40" t="s">
        <v>200</v>
      </c>
      <c r="D32" s="40" t="s">
        <v>5</v>
      </c>
      <c r="E32" s="40" t="s">
        <v>6</v>
      </c>
      <c r="F32" s="40" t="s">
        <v>7</v>
      </c>
      <c r="G32" s="40" t="s">
        <v>8</v>
      </c>
      <c r="H32" s="41" t="s">
        <v>9</v>
      </c>
    </row>
    <row r="33" spans="1:8" ht="15">
      <c r="A33" s="5" t="s">
        <v>10</v>
      </c>
      <c r="B33" s="1" t="s">
        <v>310</v>
      </c>
      <c r="C33" s="1" t="s">
        <v>311</v>
      </c>
      <c r="D33" s="1" t="s">
        <v>312</v>
      </c>
      <c r="E33" s="1" t="s">
        <v>81</v>
      </c>
      <c r="F33" s="1" t="s">
        <v>313</v>
      </c>
      <c r="G33" s="1" t="s">
        <v>314</v>
      </c>
      <c r="H33" s="6" t="s">
        <v>10</v>
      </c>
    </row>
    <row r="34" spans="1:8" ht="15">
      <c r="A34" s="5" t="s">
        <v>14</v>
      </c>
      <c r="B34" s="1" t="s">
        <v>315</v>
      </c>
      <c r="C34" s="1" t="s">
        <v>316</v>
      </c>
      <c r="D34" s="1" t="s">
        <v>13</v>
      </c>
      <c r="E34" s="1" t="s">
        <v>19</v>
      </c>
      <c r="F34" s="1" t="s">
        <v>317</v>
      </c>
      <c r="G34" s="1" t="s">
        <v>318</v>
      </c>
      <c r="H34" s="6" t="s">
        <v>19</v>
      </c>
    </row>
    <row r="35" spans="1:8" ht="15">
      <c r="A35" s="5" t="s">
        <v>19</v>
      </c>
      <c r="B35" s="1" t="s">
        <v>319</v>
      </c>
      <c r="C35" s="1" t="s">
        <v>320</v>
      </c>
      <c r="D35" s="1" t="s">
        <v>241</v>
      </c>
      <c r="E35" s="1" t="s">
        <v>14</v>
      </c>
      <c r="F35" s="1" t="s">
        <v>88</v>
      </c>
      <c r="G35" s="1" t="s">
        <v>321</v>
      </c>
      <c r="H35" s="6" t="s">
        <v>26</v>
      </c>
    </row>
    <row r="36" spans="1:8" ht="15">
      <c r="A36" s="5" t="s">
        <v>26</v>
      </c>
      <c r="B36" s="1" t="s">
        <v>322</v>
      </c>
      <c r="C36" s="1" t="s">
        <v>323</v>
      </c>
      <c r="D36" s="1" t="s">
        <v>292</v>
      </c>
      <c r="E36" s="1" t="s">
        <v>10</v>
      </c>
      <c r="F36" s="1" t="s">
        <v>324</v>
      </c>
      <c r="G36" s="1" t="s">
        <v>325</v>
      </c>
      <c r="H36" s="6" t="s">
        <v>81</v>
      </c>
    </row>
    <row r="37" spans="1:8" ht="15">
      <c r="A37" s="5" t="s">
        <v>81</v>
      </c>
      <c r="B37" s="1" t="s">
        <v>326</v>
      </c>
      <c r="C37" s="1" t="s">
        <v>327</v>
      </c>
      <c r="D37" s="1" t="s">
        <v>292</v>
      </c>
      <c r="E37" s="1" t="s">
        <v>10</v>
      </c>
      <c r="F37" s="1" t="s">
        <v>328</v>
      </c>
      <c r="G37" s="1" t="s">
        <v>329</v>
      </c>
      <c r="H37" s="6" t="s">
        <v>192</v>
      </c>
    </row>
    <row r="38" spans="1:8" ht="15.75" thickBot="1">
      <c r="A38" s="7" t="s">
        <v>192</v>
      </c>
      <c r="B38" s="8" t="s">
        <v>330</v>
      </c>
      <c r="C38" s="8" t="s">
        <v>331</v>
      </c>
      <c r="D38" s="8" t="s">
        <v>332</v>
      </c>
      <c r="E38" s="8" t="s">
        <v>19</v>
      </c>
      <c r="F38" s="8" t="s">
        <v>317</v>
      </c>
      <c r="G38" s="8" t="s">
        <v>333</v>
      </c>
      <c r="H38" s="9" t="s">
        <v>14</v>
      </c>
    </row>
    <row r="39" ht="15.75" thickBot="1"/>
    <row r="40" spans="3:10" ht="15">
      <c r="C40" s="56"/>
      <c r="D40" s="40" t="s">
        <v>33</v>
      </c>
      <c r="E40" s="40" t="s">
        <v>34</v>
      </c>
      <c r="F40" s="40" t="s">
        <v>35</v>
      </c>
      <c r="G40" s="40" t="s">
        <v>36</v>
      </c>
      <c r="H40" s="40" t="s">
        <v>37</v>
      </c>
      <c r="I40" s="40" t="s">
        <v>38</v>
      </c>
      <c r="J40" s="41" t="s">
        <v>39</v>
      </c>
    </row>
    <row r="41" spans="3:10" ht="15">
      <c r="C41" s="5" t="s">
        <v>48</v>
      </c>
      <c r="D41" s="1" t="s">
        <v>126</v>
      </c>
      <c r="E41" s="1" t="s">
        <v>50</v>
      </c>
      <c r="F41" s="1" t="s">
        <v>91</v>
      </c>
      <c r="G41" s="1" t="s">
        <v>50</v>
      </c>
      <c r="H41" s="1"/>
      <c r="I41" s="1" t="s">
        <v>92</v>
      </c>
      <c r="J41" s="6" t="s">
        <v>192</v>
      </c>
    </row>
    <row r="42" spans="3:10" ht="15">
      <c r="C42" s="5" t="s">
        <v>94</v>
      </c>
      <c r="D42" s="1" t="s">
        <v>59</v>
      </c>
      <c r="E42" s="1" t="s">
        <v>90</v>
      </c>
      <c r="F42" s="1" t="s">
        <v>58</v>
      </c>
      <c r="G42" s="1"/>
      <c r="H42" s="1"/>
      <c r="I42" s="1" t="s">
        <v>44</v>
      </c>
      <c r="J42" s="6" t="s">
        <v>19</v>
      </c>
    </row>
    <row r="43" spans="3:10" ht="15">
      <c r="C43" s="5" t="s">
        <v>24</v>
      </c>
      <c r="D43" s="1" t="s">
        <v>90</v>
      </c>
      <c r="E43" s="1" t="s">
        <v>88</v>
      </c>
      <c r="F43" s="1" t="s">
        <v>54</v>
      </c>
      <c r="G43" s="1" t="s">
        <v>90</v>
      </c>
      <c r="H43" s="1" t="s">
        <v>95</v>
      </c>
      <c r="I43" s="1" t="s">
        <v>51</v>
      </c>
      <c r="J43" s="6" t="s">
        <v>81</v>
      </c>
    </row>
    <row r="44" spans="3:10" ht="15">
      <c r="C44" s="5" t="s">
        <v>87</v>
      </c>
      <c r="D44" s="1" t="s">
        <v>59</v>
      </c>
      <c r="E44" s="1" t="s">
        <v>41</v>
      </c>
      <c r="F44" s="1" t="s">
        <v>90</v>
      </c>
      <c r="G44" s="1"/>
      <c r="H44" s="1"/>
      <c r="I44" s="1" t="s">
        <v>44</v>
      </c>
      <c r="J44" s="6" t="s">
        <v>14</v>
      </c>
    </row>
    <row r="45" spans="3:10" ht="15">
      <c r="C45" s="5" t="s">
        <v>163</v>
      </c>
      <c r="D45" s="1" t="s">
        <v>56</v>
      </c>
      <c r="E45" s="1" t="s">
        <v>93</v>
      </c>
      <c r="F45" s="1" t="s">
        <v>95</v>
      </c>
      <c r="G45" s="1"/>
      <c r="H45" s="1"/>
      <c r="I45" s="1" t="s">
        <v>225</v>
      </c>
      <c r="J45" s="6" t="s">
        <v>19</v>
      </c>
    </row>
    <row r="46" spans="3:10" ht="15">
      <c r="C46" s="5" t="s">
        <v>51</v>
      </c>
      <c r="D46" s="1" t="s">
        <v>90</v>
      </c>
      <c r="E46" s="1" t="s">
        <v>55</v>
      </c>
      <c r="F46" s="1" t="s">
        <v>41</v>
      </c>
      <c r="G46" s="1" t="s">
        <v>42</v>
      </c>
      <c r="H46" s="1"/>
      <c r="I46" s="1" t="s">
        <v>92</v>
      </c>
      <c r="J46" s="6" t="s">
        <v>26</v>
      </c>
    </row>
    <row r="47" spans="3:10" ht="15">
      <c r="C47" s="5" t="s">
        <v>195</v>
      </c>
      <c r="D47" s="1" t="s">
        <v>58</v>
      </c>
      <c r="E47" s="1" t="s">
        <v>46</v>
      </c>
      <c r="F47" s="1" t="s">
        <v>42</v>
      </c>
      <c r="G47" s="1"/>
      <c r="H47" s="1"/>
      <c r="I47" s="1" t="s">
        <v>44</v>
      </c>
      <c r="J47" s="6" t="s">
        <v>14</v>
      </c>
    </row>
    <row r="48" spans="3:10" ht="15">
      <c r="C48" s="5" t="s">
        <v>100</v>
      </c>
      <c r="D48" s="1" t="s">
        <v>96</v>
      </c>
      <c r="E48" s="1" t="s">
        <v>58</v>
      </c>
      <c r="F48" s="1" t="s">
        <v>90</v>
      </c>
      <c r="G48" s="1" t="s">
        <v>56</v>
      </c>
      <c r="H48" s="1" t="s">
        <v>52</v>
      </c>
      <c r="I48" s="1" t="s">
        <v>99</v>
      </c>
      <c r="J48" s="6" t="s">
        <v>26</v>
      </c>
    </row>
    <row r="49" spans="3:10" ht="15">
      <c r="C49" s="5" t="s">
        <v>45</v>
      </c>
      <c r="D49" s="1" t="s">
        <v>56</v>
      </c>
      <c r="E49" s="1" t="s">
        <v>56</v>
      </c>
      <c r="F49" s="1" t="s">
        <v>41</v>
      </c>
      <c r="G49" s="1" t="s">
        <v>90</v>
      </c>
      <c r="H49" s="1" t="s">
        <v>49</v>
      </c>
      <c r="I49" s="1" t="s">
        <v>99</v>
      </c>
      <c r="J49" s="6" t="s">
        <v>10</v>
      </c>
    </row>
    <row r="50" spans="3:10" ht="15">
      <c r="C50" s="5" t="s">
        <v>40</v>
      </c>
      <c r="D50" s="1" t="s">
        <v>50</v>
      </c>
      <c r="E50" s="1" t="s">
        <v>41</v>
      </c>
      <c r="F50" s="1" t="s">
        <v>42</v>
      </c>
      <c r="G50" s="1"/>
      <c r="H50" s="1"/>
      <c r="I50" s="1" t="s">
        <v>44</v>
      </c>
      <c r="J50" s="6" t="s">
        <v>81</v>
      </c>
    </row>
    <row r="51" spans="3:10" ht="15">
      <c r="C51" s="5" t="s">
        <v>196</v>
      </c>
      <c r="D51" s="1" t="s">
        <v>90</v>
      </c>
      <c r="E51" s="1" t="s">
        <v>88</v>
      </c>
      <c r="F51" s="1" t="s">
        <v>93</v>
      </c>
      <c r="G51" s="1" t="s">
        <v>54</v>
      </c>
      <c r="H51" s="1"/>
      <c r="I51" s="1" t="s">
        <v>40</v>
      </c>
      <c r="J51" s="6" t="s">
        <v>26</v>
      </c>
    </row>
    <row r="52" spans="3:10" ht="15">
      <c r="C52" s="5" t="s">
        <v>97</v>
      </c>
      <c r="D52" s="1" t="s">
        <v>50</v>
      </c>
      <c r="E52" s="1" t="s">
        <v>90</v>
      </c>
      <c r="F52" s="1" t="s">
        <v>90</v>
      </c>
      <c r="G52" s="1"/>
      <c r="H52" s="1"/>
      <c r="I52" s="1" t="s">
        <v>44</v>
      </c>
      <c r="J52" s="6" t="s">
        <v>192</v>
      </c>
    </row>
    <row r="53" spans="3:10" ht="15">
      <c r="C53" s="5" t="s">
        <v>53</v>
      </c>
      <c r="D53" s="1" t="s">
        <v>124</v>
      </c>
      <c r="E53" s="1" t="s">
        <v>124</v>
      </c>
      <c r="F53" s="1" t="s">
        <v>124</v>
      </c>
      <c r="G53" s="1"/>
      <c r="H53" s="1"/>
      <c r="I53" s="1" t="s">
        <v>44</v>
      </c>
      <c r="J53" s="6" t="s">
        <v>81</v>
      </c>
    </row>
    <row r="54" spans="3:10" ht="15">
      <c r="C54" s="5" t="s">
        <v>57</v>
      </c>
      <c r="D54" s="1" t="s">
        <v>50</v>
      </c>
      <c r="E54" s="1" t="s">
        <v>90</v>
      </c>
      <c r="F54" s="1" t="s">
        <v>50</v>
      </c>
      <c r="G54" s="1"/>
      <c r="H54" s="1"/>
      <c r="I54" s="1" t="s">
        <v>44</v>
      </c>
      <c r="J54" s="6" t="s">
        <v>192</v>
      </c>
    </row>
    <row r="55" spans="3:10" ht="15.75" thickBot="1">
      <c r="C55" s="7" t="s">
        <v>199</v>
      </c>
      <c r="D55" s="8" t="s">
        <v>90</v>
      </c>
      <c r="E55" s="8" t="s">
        <v>55</v>
      </c>
      <c r="F55" s="8" t="s">
        <v>49</v>
      </c>
      <c r="G55" s="8" t="s">
        <v>50</v>
      </c>
      <c r="H55" s="8"/>
      <c r="I55" s="8" t="s">
        <v>92</v>
      </c>
      <c r="J55" s="9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H5" sqref="H5:J9"/>
    </sheetView>
  </sheetViews>
  <sheetFormatPr defaultColWidth="9.140625" defaultRowHeight="15"/>
  <cols>
    <col min="1" max="1" width="2.00390625" style="0" bestFit="1" customWidth="1"/>
    <col min="2" max="2" width="4.7109375" style="0" customWidth="1"/>
    <col min="3" max="3" width="16.57421875" style="0" bestFit="1" customWidth="1"/>
    <col min="4" max="4" width="7.28125" style="0" bestFit="1" customWidth="1"/>
    <col min="5" max="6" width="16.57421875" style="0" bestFit="1" customWidth="1"/>
    <col min="9" max="9" width="19.00390625" style="0" bestFit="1" customWidth="1"/>
    <col min="10" max="10" width="16.57421875" style="0" customWidth="1"/>
  </cols>
  <sheetData>
    <row r="2" ht="15">
      <c r="B2" s="42" t="s">
        <v>0</v>
      </c>
    </row>
    <row r="3" ht="15">
      <c r="B3" s="42" t="s">
        <v>334</v>
      </c>
    </row>
    <row r="4" ht="15.75" thickBot="1">
      <c r="B4" s="42" t="s">
        <v>60</v>
      </c>
    </row>
    <row r="5" spans="5:10" ht="15.75" thickBot="1">
      <c r="E5" s="37"/>
      <c r="F5" s="37"/>
      <c r="H5" s="16" t="s">
        <v>690</v>
      </c>
      <c r="I5" s="266"/>
      <c r="J5" s="271"/>
    </row>
    <row r="6" spans="1:10" ht="15.75" thickBot="1">
      <c r="A6" s="1"/>
      <c r="B6" s="44" t="s">
        <v>3</v>
      </c>
      <c r="C6" s="45" t="s">
        <v>61</v>
      </c>
      <c r="D6" s="45" t="s">
        <v>5</v>
      </c>
      <c r="E6" s="60"/>
      <c r="F6" s="37"/>
      <c r="H6" s="368">
        <v>1</v>
      </c>
      <c r="I6" s="369" t="s">
        <v>311</v>
      </c>
      <c r="J6" s="365" t="s">
        <v>312</v>
      </c>
    </row>
    <row r="7" spans="1:10" ht="15.75" thickBot="1">
      <c r="A7" s="1" t="s">
        <v>10</v>
      </c>
      <c r="B7" s="43" t="s">
        <v>227</v>
      </c>
      <c r="C7" s="49" t="s">
        <v>291</v>
      </c>
      <c r="D7" s="57" t="s">
        <v>292</v>
      </c>
      <c r="E7" s="50" t="s">
        <v>331</v>
      </c>
      <c r="F7" s="38"/>
      <c r="H7" s="327">
        <v>2</v>
      </c>
      <c r="I7" s="370" t="s">
        <v>331</v>
      </c>
      <c r="J7" s="331" t="s">
        <v>332</v>
      </c>
    </row>
    <row r="8" spans="1:10" ht="15.75" thickBot="1">
      <c r="A8" s="1" t="s">
        <v>14</v>
      </c>
      <c r="B8" s="43" t="s">
        <v>228</v>
      </c>
      <c r="C8" s="53" t="s">
        <v>331</v>
      </c>
      <c r="D8" s="59" t="s">
        <v>332</v>
      </c>
      <c r="E8" s="54" t="s">
        <v>335</v>
      </c>
      <c r="F8" s="55" t="s">
        <v>311</v>
      </c>
      <c r="H8" s="327">
        <v>3</v>
      </c>
      <c r="I8" s="370" t="s">
        <v>299</v>
      </c>
      <c r="J8" s="331" t="s">
        <v>13</v>
      </c>
    </row>
    <row r="9" spans="1:10" ht="15.75" thickBot="1">
      <c r="A9" s="1" t="s">
        <v>19</v>
      </c>
      <c r="B9" s="43" t="s">
        <v>230</v>
      </c>
      <c r="C9" s="53" t="s">
        <v>299</v>
      </c>
      <c r="D9" s="59" t="s">
        <v>13</v>
      </c>
      <c r="E9" s="54" t="s">
        <v>311</v>
      </c>
      <c r="F9" s="55" t="s">
        <v>336</v>
      </c>
      <c r="H9" s="332">
        <v>3</v>
      </c>
      <c r="I9" s="371" t="s">
        <v>291</v>
      </c>
      <c r="J9" s="334" t="s">
        <v>292</v>
      </c>
    </row>
    <row r="10" spans="1:6" ht="15.75" thickBot="1">
      <c r="A10" s="1" t="s">
        <v>26</v>
      </c>
      <c r="B10" s="43" t="s">
        <v>232</v>
      </c>
      <c r="C10" s="51" t="s">
        <v>311</v>
      </c>
      <c r="D10" s="58" t="s">
        <v>312</v>
      </c>
      <c r="E10" s="52" t="s">
        <v>337</v>
      </c>
      <c r="F10" s="35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M39" sqref="M39"/>
    </sheetView>
  </sheetViews>
  <sheetFormatPr defaultColWidth="9.140625" defaultRowHeight="15"/>
  <cols>
    <col min="1" max="1" width="2.00390625" style="0" bestFit="1" customWidth="1"/>
    <col min="2" max="2" width="6.140625" style="0" customWidth="1"/>
    <col min="3" max="3" width="18.14062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7109375" style="0" bestFit="1" customWidth="1"/>
    <col min="8" max="8" width="5.8515625" style="0" bestFit="1" customWidth="1"/>
  </cols>
  <sheetData>
    <row r="2" ht="15">
      <c r="B2" s="42" t="s">
        <v>0</v>
      </c>
    </row>
    <row r="3" ht="15">
      <c r="B3" s="42" t="s">
        <v>338</v>
      </c>
    </row>
    <row r="4" ht="15">
      <c r="B4" s="42" t="s">
        <v>171</v>
      </c>
    </row>
    <row r="5" ht="15.75" thickBot="1"/>
    <row r="6" spans="1:8" ht="15">
      <c r="A6" s="2"/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ht="15">
      <c r="A7" s="5" t="s">
        <v>10</v>
      </c>
      <c r="B7" s="1"/>
      <c r="C7" s="1"/>
      <c r="D7" s="1"/>
      <c r="E7" s="1"/>
      <c r="F7" s="1"/>
      <c r="G7" s="1"/>
      <c r="H7" s="6"/>
    </row>
    <row r="8" spans="1:8" ht="15">
      <c r="A8" s="5" t="s">
        <v>14</v>
      </c>
      <c r="B8" s="1" t="s">
        <v>339</v>
      </c>
      <c r="C8" s="1" t="s">
        <v>340</v>
      </c>
      <c r="D8" s="1" t="s">
        <v>292</v>
      </c>
      <c r="E8" s="1" t="s">
        <v>10</v>
      </c>
      <c r="F8" s="1" t="s">
        <v>341</v>
      </c>
      <c r="G8" s="1" t="s">
        <v>342</v>
      </c>
      <c r="H8" s="6" t="s">
        <v>14</v>
      </c>
    </row>
    <row r="9" spans="1:8" ht="15">
      <c r="A9" s="5" t="s">
        <v>19</v>
      </c>
      <c r="B9" s="1" t="s">
        <v>343</v>
      </c>
      <c r="C9" s="1" t="s">
        <v>344</v>
      </c>
      <c r="D9" s="1" t="s">
        <v>332</v>
      </c>
      <c r="E9" s="1" t="s">
        <v>30</v>
      </c>
      <c r="F9" s="1" t="s">
        <v>345</v>
      </c>
      <c r="G9" s="1" t="s">
        <v>346</v>
      </c>
      <c r="H9" s="6" t="s">
        <v>19</v>
      </c>
    </row>
    <row r="10" spans="1:8" ht="15">
      <c r="A10" s="5" t="s">
        <v>26</v>
      </c>
      <c r="B10" s="1" t="s">
        <v>347</v>
      </c>
      <c r="C10" s="1" t="s">
        <v>348</v>
      </c>
      <c r="D10" s="1" t="s">
        <v>221</v>
      </c>
      <c r="E10" s="1" t="s">
        <v>14</v>
      </c>
      <c r="F10" s="1" t="s">
        <v>349</v>
      </c>
      <c r="G10" s="1" t="s">
        <v>350</v>
      </c>
      <c r="H10" s="6" t="s">
        <v>10</v>
      </c>
    </row>
    <row r="11" spans="1:8" ht="15.75" thickBot="1">
      <c r="A11" s="7" t="s">
        <v>81</v>
      </c>
      <c r="B11" s="8"/>
      <c r="C11" s="8"/>
      <c r="D11" s="8"/>
      <c r="E11" s="8"/>
      <c r="F11" s="8"/>
      <c r="G11" s="8"/>
      <c r="H11" s="9"/>
    </row>
    <row r="12" ht="15.75" thickBot="1"/>
    <row r="13" spans="3:10" ht="15">
      <c r="C13" s="2"/>
      <c r="D13" s="40" t="s">
        <v>33</v>
      </c>
      <c r="E13" s="40" t="s">
        <v>34</v>
      </c>
      <c r="F13" s="40" t="s">
        <v>35</v>
      </c>
      <c r="G13" s="40" t="s">
        <v>36</v>
      </c>
      <c r="H13" s="40" t="s">
        <v>37</v>
      </c>
      <c r="I13" s="40" t="s">
        <v>38</v>
      </c>
      <c r="J13" s="41" t="s">
        <v>39</v>
      </c>
    </row>
    <row r="14" spans="3:10" ht="15">
      <c r="C14" s="5" t="s">
        <v>87</v>
      </c>
      <c r="D14" s="1"/>
      <c r="E14" s="1"/>
      <c r="F14" s="1"/>
      <c r="G14" s="1"/>
      <c r="H14" s="1"/>
      <c r="I14" s="1"/>
      <c r="J14" s="6" t="s">
        <v>26</v>
      </c>
    </row>
    <row r="15" spans="3:10" ht="15">
      <c r="C15" s="5" t="s">
        <v>45</v>
      </c>
      <c r="D15" s="1" t="s">
        <v>41</v>
      </c>
      <c r="E15" s="1" t="s">
        <v>93</v>
      </c>
      <c r="F15" s="1" t="s">
        <v>93</v>
      </c>
      <c r="G15" s="1" t="s">
        <v>50</v>
      </c>
      <c r="H15" s="1" t="s">
        <v>95</v>
      </c>
      <c r="I15" s="1" t="s">
        <v>51</v>
      </c>
      <c r="J15" s="6" t="s">
        <v>19</v>
      </c>
    </row>
    <row r="16" spans="3:10" ht="15">
      <c r="C16" s="5" t="s">
        <v>40</v>
      </c>
      <c r="D16" s="1"/>
      <c r="E16" s="1"/>
      <c r="F16" s="1"/>
      <c r="G16" s="1"/>
      <c r="H16" s="1"/>
      <c r="I16" s="1"/>
      <c r="J16" s="6" t="s">
        <v>14</v>
      </c>
    </row>
    <row r="17" spans="3:10" ht="15">
      <c r="C17" s="5" t="s">
        <v>94</v>
      </c>
      <c r="D17" s="1"/>
      <c r="E17" s="1"/>
      <c r="F17" s="1"/>
      <c r="G17" s="1"/>
      <c r="H17" s="1"/>
      <c r="I17" s="1"/>
      <c r="J17" s="6" t="s">
        <v>10</v>
      </c>
    </row>
    <row r="18" spans="3:10" ht="15">
      <c r="C18" s="5" t="s">
        <v>57</v>
      </c>
      <c r="D18" s="1" t="s">
        <v>126</v>
      </c>
      <c r="E18" s="1" t="s">
        <v>56</v>
      </c>
      <c r="F18" s="1" t="s">
        <v>95</v>
      </c>
      <c r="G18" s="1"/>
      <c r="H18" s="1"/>
      <c r="I18" s="1" t="s">
        <v>225</v>
      </c>
      <c r="J18" s="6" t="s">
        <v>81</v>
      </c>
    </row>
    <row r="19" spans="3:10" ht="15">
      <c r="C19" s="5" t="s">
        <v>48</v>
      </c>
      <c r="D19" s="1"/>
      <c r="E19" s="1"/>
      <c r="F19" s="1"/>
      <c r="G19" s="1"/>
      <c r="H19" s="1"/>
      <c r="I19" s="1"/>
      <c r="J19" s="6" t="s">
        <v>19</v>
      </c>
    </row>
    <row r="20" spans="3:10" ht="15">
      <c r="C20" s="5" t="s">
        <v>51</v>
      </c>
      <c r="D20" s="1" t="s">
        <v>58</v>
      </c>
      <c r="E20" s="1" t="s">
        <v>59</v>
      </c>
      <c r="F20" s="1" t="s">
        <v>46</v>
      </c>
      <c r="G20" s="1"/>
      <c r="H20" s="1"/>
      <c r="I20" s="1" t="s">
        <v>44</v>
      </c>
      <c r="J20" s="6" t="s">
        <v>81</v>
      </c>
    </row>
    <row r="21" spans="3:10" ht="15">
      <c r="C21" s="5" t="s">
        <v>97</v>
      </c>
      <c r="D21" s="1"/>
      <c r="E21" s="1"/>
      <c r="F21" s="1"/>
      <c r="G21" s="1"/>
      <c r="H21" s="1"/>
      <c r="I21" s="1"/>
      <c r="J21" s="6" t="s">
        <v>10</v>
      </c>
    </row>
    <row r="22" spans="3:10" ht="15">
      <c r="C22" s="5" t="s">
        <v>53</v>
      </c>
      <c r="D22" s="1"/>
      <c r="E22" s="1"/>
      <c r="F22" s="1"/>
      <c r="G22" s="1"/>
      <c r="H22" s="1"/>
      <c r="I22" s="1"/>
      <c r="J22" s="6" t="s">
        <v>26</v>
      </c>
    </row>
    <row r="23" spans="3:10" ht="15.75" thickBot="1">
      <c r="C23" s="7" t="s">
        <v>100</v>
      </c>
      <c r="D23" s="8"/>
      <c r="E23" s="8"/>
      <c r="F23" s="8"/>
      <c r="G23" s="8"/>
      <c r="H23" s="8"/>
      <c r="I23" s="8"/>
      <c r="J23" s="9" t="s">
        <v>14</v>
      </c>
    </row>
    <row r="24" ht="15.75" thickBot="1"/>
    <row r="25" spans="1:8" ht="15">
      <c r="A25" s="2"/>
      <c r="B25" s="40" t="s">
        <v>3</v>
      </c>
      <c r="C25" s="40" t="s">
        <v>200</v>
      </c>
      <c r="D25" s="40" t="s">
        <v>5</v>
      </c>
      <c r="E25" s="40" t="s">
        <v>6</v>
      </c>
      <c r="F25" s="40" t="s">
        <v>7</v>
      </c>
      <c r="G25" s="40" t="s">
        <v>8</v>
      </c>
      <c r="H25" s="41" t="s">
        <v>9</v>
      </c>
    </row>
    <row r="26" spans="1:8" ht="15">
      <c r="A26" s="5" t="s">
        <v>10</v>
      </c>
      <c r="B26" s="1" t="s">
        <v>351</v>
      </c>
      <c r="C26" s="1" t="s">
        <v>352</v>
      </c>
      <c r="D26" s="1" t="s">
        <v>13</v>
      </c>
      <c r="E26" s="1" t="s">
        <v>19</v>
      </c>
      <c r="F26" s="1" t="s">
        <v>353</v>
      </c>
      <c r="G26" s="1" t="s">
        <v>354</v>
      </c>
      <c r="H26" s="6" t="s">
        <v>19</v>
      </c>
    </row>
    <row r="27" spans="1:8" ht="15">
      <c r="A27" s="5" t="s">
        <v>14</v>
      </c>
      <c r="B27" s="1" t="s">
        <v>355</v>
      </c>
      <c r="C27" s="1" t="s">
        <v>356</v>
      </c>
      <c r="D27" s="1" t="s">
        <v>332</v>
      </c>
      <c r="E27" s="1" t="s">
        <v>19</v>
      </c>
      <c r="F27" s="1" t="s">
        <v>58</v>
      </c>
      <c r="G27" s="1" t="s">
        <v>357</v>
      </c>
      <c r="H27" s="6" t="s">
        <v>10</v>
      </c>
    </row>
    <row r="28" spans="1:8" ht="15">
      <c r="A28" s="5" t="s">
        <v>19</v>
      </c>
      <c r="B28" s="1" t="s">
        <v>358</v>
      </c>
      <c r="C28" s="1" t="s">
        <v>359</v>
      </c>
      <c r="D28" s="1" t="s">
        <v>13</v>
      </c>
      <c r="E28" s="1" t="s">
        <v>19</v>
      </c>
      <c r="F28" s="1" t="s">
        <v>360</v>
      </c>
      <c r="G28" s="1" t="s">
        <v>361</v>
      </c>
      <c r="H28" s="6" t="s">
        <v>14</v>
      </c>
    </row>
    <row r="29" spans="1:8" ht="15">
      <c r="A29" s="5" t="s">
        <v>26</v>
      </c>
      <c r="B29" s="1" t="s">
        <v>362</v>
      </c>
      <c r="C29" s="1" t="s">
        <v>363</v>
      </c>
      <c r="D29" s="1" t="s">
        <v>29</v>
      </c>
      <c r="E29" s="1" t="s">
        <v>10</v>
      </c>
      <c r="F29" s="1" t="s">
        <v>364</v>
      </c>
      <c r="G29" s="1" t="s">
        <v>365</v>
      </c>
      <c r="H29" s="6" t="s">
        <v>26</v>
      </c>
    </row>
    <row r="30" spans="1:8" ht="15.75" thickBot="1">
      <c r="A30" s="7" t="s">
        <v>81</v>
      </c>
      <c r="B30" s="8" t="s">
        <v>366</v>
      </c>
      <c r="C30" s="8" t="s">
        <v>367</v>
      </c>
      <c r="D30" s="8" t="s">
        <v>246</v>
      </c>
      <c r="E30" s="8" t="s">
        <v>30</v>
      </c>
      <c r="F30" s="8" t="s">
        <v>122</v>
      </c>
      <c r="G30" s="8" t="s">
        <v>368</v>
      </c>
      <c r="H30" s="9" t="s">
        <v>81</v>
      </c>
    </row>
    <row r="31" ht="15.75" thickBot="1"/>
    <row r="32" spans="3:10" ht="15">
      <c r="C32" s="2"/>
      <c r="D32" s="40" t="s">
        <v>33</v>
      </c>
      <c r="E32" s="40" t="s">
        <v>34</v>
      </c>
      <c r="F32" s="40" t="s">
        <v>35</v>
      </c>
      <c r="G32" s="40" t="s">
        <v>36</v>
      </c>
      <c r="H32" s="40" t="s">
        <v>37</v>
      </c>
      <c r="I32" s="40" t="s">
        <v>38</v>
      </c>
      <c r="J32" s="41" t="s">
        <v>39</v>
      </c>
    </row>
    <row r="33" spans="3:10" ht="15">
      <c r="C33" s="5" t="s">
        <v>87</v>
      </c>
      <c r="D33" s="1" t="s">
        <v>46</v>
      </c>
      <c r="E33" s="1" t="s">
        <v>41</v>
      </c>
      <c r="F33" s="1" t="s">
        <v>55</v>
      </c>
      <c r="G33" s="1" t="s">
        <v>59</v>
      </c>
      <c r="H33" s="1"/>
      <c r="I33" s="1" t="s">
        <v>92</v>
      </c>
      <c r="J33" s="6" t="s">
        <v>26</v>
      </c>
    </row>
    <row r="34" spans="3:10" ht="15">
      <c r="C34" s="5" t="s">
        <v>45</v>
      </c>
      <c r="D34" s="1" t="s">
        <v>49</v>
      </c>
      <c r="E34" s="1" t="s">
        <v>89</v>
      </c>
      <c r="F34" s="1" t="s">
        <v>59</v>
      </c>
      <c r="G34" s="1"/>
      <c r="H34" s="1"/>
      <c r="I34" s="1" t="s">
        <v>44</v>
      </c>
      <c r="J34" s="6" t="s">
        <v>19</v>
      </c>
    </row>
    <row r="35" spans="3:10" ht="15">
      <c r="C35" s="5" t="s">
        <v>40</v>
      </c>
      <c r="D35" s="1" t="s">
        <v>90</v>
      </c>
      <c r="E35" s="1" t="s">
        <v>59</v>
      </c>
      <c r="F35" s="1" t="s">
        <v>88</v>
      </c>
      <c r="G35" s="1" t="s">
        <v>52</v>
      </c>
      <c r="H35" s="1"/>
      <c r="I35" s="1" t="s">
        <v>92</v>
      </c>
      <c r="J35" s="6" t="s">
        <v>14</v>
      </c>
    </row>
    <row r="36" spans="3:10" ht="15">
      <c r="C36" s="5" t="s">
        <v>94</v>
      </c>
      <c r="D36" s="1" t="s">
        <v>49</v>
      </c>
      <c r="E36" s="1" t="s">
        <v>42</v>
      </c>
      <c r="F36" s="1" t="s">
        <v>46</v>
      </c>
      <c r="G36" s="1"/>
      <c r="H36" s="1"/>
      <c r="I36" s="1" t="s">
        <v>44</v>
      </c>
      <c r="J36" s="6" t="s">
        <v>10</v>
      </c>
    </row>
    <row r="37" spans="3:10" ht="15">
      <c r="C37" s="5" t="s">
        <v>57</v>
      </c>
      <c r="D37" s="1" t="s">
        <v>43</v>
      </c>
      <c r="E37" s="1" t="s">
        <v>54</v>
      </c>
      <c r="F37" s="1" t="s">
        <v>49</v>
      </c>
      <c r="G37" s="1" t="s">
        <v>41</v>
      </c>
      <c r="H37" s="1"/>
      <c r="I37" s="1" t="s">
        <v>92</v>
      </c>
      <c r="J37" s="6" t="s">
        <v>81</v>
      </c>
    </row>
    <row r="38" spans="3:10" ht="15">
      <c r="C38" s="5" t="s">
        <v>48</v>
      </c>
      <c r="D38" s="1" t="s">
        <v>43</v>
      </c>
      <c r="E38" s="1" t="s">
        <v>46</v>
      </c>
      <c r="F38" s="1" t="s">
        <v>50</v>
      </c>
      <c r="G38" s="1"/>
      <c r="H38" s="1"/>
      <c r="I38" s="1" t="s">
        <v>44</v>
      </c>
      <c r="J38" s="6" t="s">
        <v>19</v>
      </c>
    </row>
    <row r="39" spans="3:10" ht="15">
      <c r="C39" s="5" t="s">
        <v>51</v>
      </c>
      <c r="D39" s="1" t="s">
        <v>88</v>
      </c>
      <c r="E39" s="1" t="s">
        <v>90</v>
      </c>
      <c r="F39" s="1" t="s">
        <v>43</v>
      </c>
      <c r="G39" s="1" t="s">
        <v>126</v>
      </c>
      <c r="H39" s="1" t="s">
        <v>95</v>
      </c>
      <c r="I39" s="1" t="s">
        <v>51</v>
      </c>
      <c r="J39" s="6" t="s">
        <v>81</v>
      </c>
    </row>
    <row r="40" spans="3:10" ht="15">
      <c r="C40" s="5" t="s">
        <v>97</v>
      </c>
      <c r="D40" s="1" t="s">
        <v>58</v>
      </c>
      <c r="E40" s="1" t="s">
        <v>59</v>
      </c>
      <c r="F40" s="1" t="s">
        <v>90</v>
      </c>
      <c r="G40" s="1"/>
      <c r="H40" s="1"/>
      <c r="I40" s="1" t="s">
        <v>44</v>
      </c>
      <c r="J40" s="6" t="s">
        <v>10</v>
      </c>
    </row>
    <row r="41" spans="3:10" ht="15">
      <c r="C41" s="5" t="s">
        <v>53</v>
      </c>
      <c r="D41" s="1" t="s">
        <v>93</v>
      </c>
      <c r="E41" s="1" t="s">
        <v>126</v>
      </c>
      <c r="F41" s="1" t="s">
        <v>93</v>
      </c>
      <c r="G41" s="1"/>
      <c r="H41" s="1"/>
      <c r="I41" s="1" t="s">
        <v>225</v>
      </c>
      <c r="J41" s="6" t="s">
        <v>26</v>
      </c>
    </row>
    <row r="42" spans="3:10" ht="15.75" thickBot="1">
      <c r="C42" s="7" t="s">
        <v>100</v>
      </c>
      <c r="D42" s="8" t="s">
        <v>49</v>
      </c>
      <c r="E42" s="8" t="s">
        <v>55</v>
      </c>
      <c r="F42" s="8" t="s">
        <v>90</v>
      </c>
      <c r="G42" s="8" t="s">
        <v>90</v>
      </c>
      <c r="H42" s="8"/>
      <c r="I42" s="8" t="s">
        <v>92</v>
      </c>
      <c r="J42" s="9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H5" sqref="H5:J9"/>
    </sheetView>
  </sheetViews>
  <sheetFormatPr defaultColWidth="9.140625" defaultRowHeight="15"/>
  <cols>
    <col min="1" max="1" width="2.00390625" style="0" bestFit="1" customWidth="1"/>
    <col min="2" max="2" width="4.57421875" style="0" customWidth="1"/>
    <col min="3" max="3" width="16.28125" style="0" bestFit="1" customWidth="1"/>
    <col min="4" max="4" width="7.28125" style="0" bestFit="1" customWidth="1"/>
    <col min="5" max="6" width="15.140625" style="0" bestFit="1" customWidth="1"/>
    <col min="9" max="9" width="19.7109375" style="0" customWidth="1"/>
    <col min="10" max="10" width="16.57421875" style="0" customWidth="1"/>
  </cols>
  <sheetData>
    <row r="2" ht="15">
      <c r="B2" s="42" t="s">
        <v>0</v>
      </c>
    </row>
    <row r="3" ht="15">
      <c r="B3" s="42" t="s">
        <v>369</v>
      </c>
    </row>
    <row r="4" ht="15.75" thickBot="1">
      <c r="B4" s="42"/>
    </row>
    <row r="5" spans="5:10" ht="15.75" thickBot="1">
      <c r="E5" s="37"/>
      <c r="F5" s="37"/>
      <c r="G5" s="37"/>
      <c r="H5" s="16" t="s">
        <v>692</v>
      </c>
      <c r="I5" s="266"/>
      <c r="J5" s="271"/>
    </row>
    <row r="6" spans="1:10" ht="15.75" thickBot="1">
      <c r="A6" s="1"/>
      <c r="B6" s="44" t="s">
        <v>3</v>
      </c>
      <c r="C6" s="45" t="s">
        <v>61</v>
      </c>
      <c r="D6" s="45" t="s">
        <v>5</v>
      </c>
      <c r="E6" s="60"/>
      <c r="F6" s="37"/>
      <c r="G6" s="37"/>
      <c r="H6" s="368">
        <v>1</v>
      </c>
      <c r="I6" s="369" t="s">
        <v>340</v>
      </c>
      <c r="J6" s="365" t="s">
        <v>292</v>
      </c>
    </row>
    <row r="7" spans="1:10" ht="15.75" thickBot="1">
      <c r="A7" s="1" t="s">
        <v>10</v>
      </c>
      <c r="B7" s="43" t="s">
        <v>227</v>
      </c>
      <c r="C7" s="49" t="s">
        <v>348</v>
      </c>
      <c r="D7" s="57" t="s">
        <v>221</v>
      </c>
      <c r="E7" s="50" t="s">
        <v>348</v>
      </c>
      <c r="F7" s="38"/>
      <c r="G7" s="37"/>
      <c r="H7" s="327">
        <v>2</v>
      </c>
      <c r="I7" s="370" t="s">
        <v>348</v>
      </c>
      <c r="J7" s="331" t="s">
        <v>221</v>
      </c>
    </row>
    <row r="8" spans="1:10" ht="15.75" thickBot="1">
      <c r="A8" s="1" t="s">
        <v>14</v>
      </c>
      <c r="B8" s="43" t="s">
        <v>228</v>
      </c>
      <c r="C8" s="53" t="s">
        <v>359</v>
      </c>
      <c r="D8" s="59" t="s">
        <v>13</v>
      </c>
      <c r="E8" s="54" t="s">
        <v>370</v>
      </c>
      <c r="F8" s="55" t="s">
        <v>340</v>
      </c>
      <c r="G8" s="36"/>
      <c r="H8" s="327">
        <v>3</v>
      </c>
      <c r="I8" s="370" t="s">
        <v>356</v>
      </c>
      <c r="J8" s="331" t="s">
        <v>332</v>
      </c>
    </row>
    <row r="9" spans="1:10" ht="15.75" thickBot="1">
      <c r="A9" s="1" t="s">
        <v>19</v>
      </c>
      <c r="B9" s="43" t="s">
        <v>230</v>
      </c>
      <c r="C9" s="51" t="s">
        <v>340</v>
      </c>
      <c r="D9" s="58" t="s">
        <v>292</v>
      </c>
      <c r="E9" s="52" t="s">
        <v>340</v>
      </c>
      <c r="F9" s="39" t="s">
        <v>371</v>
      </c>
      <c r="G9" s="36"/>
      <c r="H9" s="332">
        <v>3</v>
      </c>
      <c r="I9" s="371" t="s">
        <v>359</v>
      </c>
      <c r="J9" s="334" t="s">
        <v>13</v>
      </c>
    </row>
    <row r="10" spans="1:7" ht="15.75" thickBot="1">
      <c r="A10" s="1" t="s">
        <v>26</v>
      </c>
      <c r="B10" s="43" t="s">
        <v>232</v>
      </c>
      <c r="C10" s="51" t="s">
        <v>356</v>
      </c>
      <c r="D10" s="58" t="s">
        <v>332</v>
      </c>
      <c r="E10" s="52" t="s">
        <v>372</v>
      </c>
      <c r="F10" s="35"/>
      <c r="G10" s="37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3">
      <selection activeCell="M45" sqref="M45"/>
    </sheetView>
  </sheetViews>
  <sheetFormatPr defaultColWidth="9.140625" defaultRowHeight="15"/>
  <cols>
    <col min="1" max="1" width="2.00390625" style="0" bestFit="1" customWidth="1"/>
    <col min="2" max="2" width="7.00390625" style="0" customWidth="1"/>
    <col min="3" max="3" width="16.5742187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710937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s="42" t="s">
        <v>0</v>
      </c>
    </row>
    <row r="3" ht="15">
      <c r="B3" s="42" t="s">
        <v>373</v>
      </c>
    </row>
    <row r="4" ht="15">
      <c r="B4" s="42" t="s">
        <v>171</v>
      </c>
    </row>
    <row r="5" ht="15.75" thickBot="1"/>
    <row r="6" spans="1:8" ht="15">
      <c r="A6" s="2"/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ht="15">
      <c r="A7" s="5" t="s">
        <v>10</v>
      </c>
      <c r="B7" s="1" t="s">
        <v>374</v>
      </c>
      <c r="C7" s="1" t="s">
        <v>375</v>
      </c>
      <c r="D7" s="1" t="s">
        <v>241</v>
      </c>
      <c r="E7" s="1" t="s">
        <v>81</v>
      </c>
      <c r="F7" s="1" t="s">
        <v>376</v>
      </c>
      <c r="G7" s="1" t="s">
        <v>377</v>
      </c>
      <c r="H7" s="6" t="s">
        <v>10</v>
      </c>
    </row>
    <row r="8" spans="1:8" ht="15">
      <c r="A8" s="5" t="s">
        <v>14</v>
      </c>
      <c r="B8" s="1" t="s">
        <v>378</v>
      </c>
      <c r="C8" s="1" t="s">
        <v>379</v>
      </c>
      <c r="D8" s="1" t="s">
        <v>332</v>
      </c>
      <c r="E8" s="1" t="s">
        <v>26</v>
      </c>
      <c r="F8" s="1" t="s">
        <v>43</v>
      </c>
      <c r="G8" s="1" t="s">
        <v>380</v>
      </c>
      <c r="H8" s="6" t="s">
        <v>14</v>
      </c>
    </row>
    <row r="9" spans="1:8" ht="15">
      <c r="A9" s="5" t="s">
        <v>19</v>
      </c>
      <c r="B9" s="1" t="s">
        <v>381</v>
      </c>
      <c r="C9" s="1" t="s">
        <v>382</v>
      </c>
      <c r="D9" s="1" t="s">
        <v>332</v>
      </c>
      <c r="E9" s="1" t="s">
        <v>19</v>
      </c>
      <c r="F9" s="1" t="s">
        <v>50</v>
      </c>
      <c r="G9" s="1" t="s">
        <v>383</v>
      </c>
      <c r="H9" s="6" t="s">
        <v>19</v>
      </c>
    </row>
    <row r="10" spans="1:8" ht="15">
      <c r="A10" s="5" t="s">
        <v>26</v>
      </c>
      <c r="B10" s="1" t="s">
        <v>384</v>
      </c>
      <c r="C10" s="1" t="s">
        <v>385</v>
      </c>
      <c r="D10" s="1" t="s">
        <v>13</v>
      </c>
      <c r="E10" s="1" t="s">
        <v>14</v>
      </c>
      <c r="F10" s="1" t="s">
        <v>190</v>
      </c>
      <c r="G10" s="1" t="s">
        <v>386</v>
      </c>
      <c r="H10" s="6" t="s">
        <v>26</v>
      </c>
    </row>
    <row r="11" spans="1:8" ht="15">
      <c r="A11" s="5" t="s">
        <v>81</v>
      </c>
      <c r="B11" s="1" t="s">
        <v>387</v>
      </c>
      <c r="C11" s="1" t="s">
        <v>388</v>
      </c>
      <c r="D11" s="1" t="s">
        <v>29</v>
      </c>
      <c r="E11" s="1" t="s">
        <v>30</v>
      </c>
      <c r="F11" s="1" t="s">
        <v>389</v>
      </c>
      <c r="G11" s="1" t="s">
        <v>390</v>
      </c>
      <c r="H11" s="6" t="s">
        <v>192</v>
      </c>
    </row>
    <row r="12" spans="1:8" ht="15.75" thickBot="1">
      <c r="A12" s="7" t="s">
        <v>192</v>
      </c>
      <c r="B12" s="8" t="s">
        <v>391</v>
      </c>
      <c r="C12" s="8" t="s">
        <v>392</v>
      </c>
      <c r="D12" s="8" t="s">
        <v>393</v>
      </c>
      <c r="E12" s="8" t="s">
        <v>10</v>
      </c>
      <c r="F12" s="8" t="s">
        <v>55</v>
      </c>
      <c r="G12" s="8" t="s">
        <v>394</v>
      </c>
      <c r="H12" s="9" t="s">
        <v>81</v>
      </c>
    </row>
    <row r="13" ht="15.75" thickBot="1"/>
    <row r="14" spans="3:10" ht="15">
      <c r="C14" s="2"/>
      <c r="D14" s="3" t="s">
        <v>33</v>
      </c>
      <c r="E14" s="3" t="s">
        <v>34</v>
      </c>
      <c r="F14" s="3" t="s">
        <v>35</v>
      </c>
      <c r="G14" s="3" t="s">
        <v>36</v>
      </c>
      <c r="H14" s="3" t="s">
        <v>37</v>
      </c>
      <c r="I14" s="3" t="s">
        <v>38</v>
      </c>
      <c r="J14" s="4" t="s">
        <v>39</v>
      </c>
    </row>
    <row r="15" spans="3:10" ht="15">
      <c r="C15" s="5" t="s">
        <v>48</v>
      </c>
      <c r="D15" s="1" t="s">
        <v>59</v>
      </c>
      <c r="E15" s="1" t="s">
        <v>59</v>
      </c>
      <c r="F15" s="1" t="s">
        <v>46</v>
      </c>
      <c r="G15" s="1"/>
      <c r="H15" s="1"/>
      <c r="I15" s="1" t="s">
        <v>44</v>
      </c>
      <c r="J15" s="6" t="s">
        <v>192</v>
      </c>
    </row>
    <row r="16" spans="3:10" ht="15">
      <c r="C16" s="5" t="s">
        <v>94</v>
      </c>
      <c r="D16" s="1" t="s">
        <v>126</v>
      </c>
      <c r="E16" s="1" t="s">
        <v>49</v>
      </c>
      <c r="F16" s="1" t="s">
        <v>58</v>
      </c>
      <c r="G16" s="1" t="s">
        <v>56</v>
      </c>
      <c r="H16" s="1" t="s">
        <v>50</v>
      </c>
      <c r="I16" s="1" t="s">
        <v>99</v>
      </c>
      <c r="J16" s="6" t="s">
        <v>19</v>
      </c>
    </row>
    <row r="17" spans="3:10" ht="15">
      <c r="C17" s="5" t="s">
        <v>24</v>
      </c>
      <c r="D17" s="1" t="s">
        <v>43</v>
      </c>
      <c r="E17" s="1" t="s">
        <v>88</v>
      </c>
      <c r="F17" s="1" t="s">
        <v>91</v>
      </c>
      <c r="G17" s="1" t="s">
        <v>93</v>
      </c>
      <c r="H17" s="1" t="s">
        <v>59</v>
      </c>
      <c r="I17" s="1" t="s">
        <v>99</v>
      </c>
      <c r="J17" s="6" t="s">
        <v>81</v>
      </c>
    </row>
    <row r="18" spans="3:10" ht="15">
      <c r="C18" s="5" t="s">
        <v>87</v>
      </c>
      <c r="D18" s="1" t="s">
        <v>58</v>
      </c>
      <c r="E18" s="1" t="s">
        <v>41</v>
      </c>
      <c r="F18" s="1" t="s">
        <v>42</v>
      </c>
      <c r="G18" s="1"/>
      <c r="H18" s="1"/>
      <c r="I18" s="1" t="s">
        <v>44</v>
      </c>
      <c r="J18" s="6" t="s">
        <v>14</v>
      </c>
    </row>
    <row r="19" spans="3:10" ht="15">
      <c r="C19" s="5" t="s">
        <v>163</v>
      </c>
      <c r="D19" s="1" t="s">
        <v>46</v>
      </c>
      <c r="E19" s="1" t="s">
        <v>50</v>
      </c>
      <c r="F19" s="1" t="s">
        <v>126</v>
      </c>
      <c r="G19" s="1" t="s">
        <v>126</v>
      </c>
      <c r="H19" s="1" t="s">
        <v>41</v>
      </c>
      <c r="I19" s="1" t="s">
        <v>99</v>
      </c>
      <c r="J19" s="6" t="s">
        <v>19</v>
      </c>
    </row>
    <row r="20" spans="3:10" ht="15">
      <c r="C20" s="5" t="s">
        <v>51</v>
      </c>
      <c r="D20" s="1" t="s">
        <v>46</v>
      </c>
      <c r="E20" s="1" t="s">
        <v>95</v>
      </c>
      <c r="F20" s="1" t="s">
        <v>42</v>
      </c>
      <c r="G20" s="1" t="s">
        <v>125</v>
      </c>
      <c r="H20" s="1" t="s">
        <v>46</v>
      </c>
      <c r="I20" s="1" t="s">
        <v>99</v>
      </c>
      <c r="J20" s="6" t="s">
        <v>26</v>
      </c>
    </row>
    <row r="21" spans="3:10" ht="15">
      <c r="C21" s="5" t="s">
        <v>195</v>
      </c>
      <c r="D21" s="1" t="s">
        <v>59</v>
      </c>
      <c r="E21" s="1" t="s">
        <v>41</v>
      </c>
      <c r="F21" s="1" t="s">
        <v>126</v>
      </c>
      <c r="G21" s="1" t="s">
        <v>46</v>
      </c>
      <c r="H21" s="1"/>
      <c r="I21" s="1" t="s">
        <v>92</v>
      </c>
      <c r="J21" s="6" t="s">
        <v>14</v>
      </c>
    </row>
    <row r="22" spans="3:10" ht="15">
      <c r="C22" s="5" t="s">
        <v>100</v>
      </c>
      <c r="D22" s="1" t="s">
        <v>55</v>
      </c>
      <c r="E22" s="1" t="s">
        <v>90</v>
      </c>
      <c r="F22" s="1" t="s">
        <v>59</v>
      </c>
      <c r="G22" s="1" t="s">
        <v>49</v>
      </c>
      <c r="H22" s="1"/>
      <c r="I22" s="1" t="s">
        <v>92</v>
      </c>
      <c r="J22" s="6" t="s">
        <v>26</v>
      </c>
    </row>
    <row r="23" spans="3:10" ht="15">
      <c r="C23" s="5" t="s">
        <v>45</v>
      </c>
      <c r="D23" s="1" t="s">
        <v>43</v>
      </c>
      <c r="E23" s="1" t="s">
        <v>55</v>
      </c>
      <c r="F23" s="1" t="s">
        <v>59</v>
      </c>
      <c r="G23" s="1" t="s">
        <v>88</v>
      </c>
      <c r="H23" s="1" t="s">
        <v>41</v>
      </c>
      <c r="I23" s="1" t="s">
        <v>99</v>
      </c>
      <c r="J23" s="6" t="s">
        <v>10</v>
      </c>
    </row>
    <row r="24" spans="3:10" ht="15">
      <c r="C24" s="5" t="s">
        <v>40</v>
      </c>
      <c r="D24" s="1" t="s">
        <v>50</v>
      </c>
      <c r="E24" s="1" t="s">
        <v>43</v>
      </c>
      <c r="F24" s="1" t="s">
        <v>46</v>
      </c>
      <c r="G24" s="1"/>
      <c r="H24" s="1"/>
      <c r="I24" s="1" t="s">
        <v>44</v>
      </c>
      <c r="J24" s="6" t="s">
        <v>81</v>
      </c>
    </row>
    <row r="25" spans="3:10" ht="15">
      <c r="C25" s="5" t="s">
        <v>196</v>
      </c>
      <c r="D25" s="1" t="s">
        <v>95</v>
      </c>
      <c r="E25" s="1" t="s">
        <v>197</v>
      </c>
      <c r="F25" s="1" t="s">
        <v>90</v>
      </c>
      <c r="G25" s="1" t="s">
        <v>50</v>
      </c>
      <c r="H25" s="1" t="s">
        <v>46</v>
      </c>
      <c r="I25" s="1" t="s">
        <v>99</v>
      </c>
      <c r="J25" s="6" t="s">
        <v>26</v>
      </c>
    </row>
    <row r="26" spans="3:10" ht="15">
      <c r="C26" s="5" t="s">
        <v>97</v>
      </c>
      <c r="D26" s="1" t="s">
        <v>49</v>
      </c>
      <c r="E26" s="1" t="s">
        <v>50</v>
      </c>
      <c r="F26" s="1" t="s">
        <v>93</v>
      </c>
      <c r="G26" s="1" t="s">
        <v>126</v>
      </c>
      <c r="H26" s="1" t="s">
        <v>52</v>
      </c>
      <c r="I26" s="1" t="s">
        <v>99</v>
      </c>
      <c r="J26" s="6" t="s">
        <v>192</v>
      </c>
    </row>
    <row r="27" spans="3:10" ht="15">
      <c r="C27" s="5" t="s">
        <v>53</v>
      </c>
      <c r="D27" s="1" t="s">
        <v>46</v>
      </c>
      <c r="E27" s="1" t="s">
        <v>50</v>
      </c>
      <c r="F27" s="1" t="s">
        <v>88</v>
      </c>
      <c r="G27" s="1" t="s">
        <v>46</v>
      </c>
      <c r="H27" s="1"/>
      <c r="I27" s="1" t="s">
        <v>92</v>
      </c>
      <c r="J27" s="6" t="s">
        <v>81</v>
      </c>
    </row>
    <row r="28" spans="3:10" ht="15">
      <c r="C28" s="5" t="s">
        <v>57</v>
      </c>
      <c r="D28" s="1" t="s">
        <v>395</v>
      </c>
      <c r="E28" s="1" t="s">
        <v>90</v>
      </c>
      <c r="F28" s="1" t="s">
        <v>89</v>
      </c>
      <c r="G28" s="1"/>
      <c r="H28" s="1"/>
      <c r="I28" s="1" t="s">
        <v>44</v>
      </c>
      <c r="J28" s="6" t="s">
        <v>192</v>
      </c>
    </row>
    <row r="29" spans="3:10" ht="15.75" thickBot="1">
      <c r="C29" s="7" t="s">
        <v>199</v>
      </c>
      <c r="D29" s="8" t="s">
        <v>149</v>
      </c>
      <c r="E29" s="8" t="s">
        <v>56</v>
      </c>
      <c r="F29" s="8" t="s">
        <v>88</v>
      </c>
      <c r="G29" s="8"/>
      <c r="H29" s="8"/>
      <c r="I29" s="8" t="s">
        <v>225</v>
      </c>
      <c r="J29" s="9" t="s">
        <v>10</v>
      </c>
    </row>
    <row r="31" ht="15.75" thickBot="1"/>
    <row r="32" spans="1:8" ht="15">
      <c r="A32" s="2"/>
      <c r="B32" s="40" t="s">
        <v>3</v>
      </c>
      <c r="C32" s="40" t="s">
        <v>200</v>
      </c>
      <c r="D32" s="40" t="s">
        <v>5</v>
      </c>
      <c r="E32" s="40" t="s">
        <v>6</v>
      </c>
      <c r="F32" s="40" t="s">
        <v>7</v>
      </c>
      <c r="G32" s="40" t="s">
        <v>8</v>
      </c>
      <c r="H32" s="41" t="s">
        <v>9</v>
      </c>
    </row>
    <row r="33" spans="1:8" ht="15">
      <c r="A33" s="5" t="s">
        <v>10</v>
      </c>
      <c r="B33" s="1" t="s">
        <v>22</v>
      </c>
      <c r="C33" s="1" t="s">
        <v>23</v>
      </c>
      <c r="D33" s="1" t="s">
        <v>13</v>
      </c>
      <c r="E33" s="1" t="s">
        <v>26</v>
      </c>
      <c r="F33" s="1" t="s">
        <v>396</v>
      </c>
      <c r="G33" s="1" t="s">
        <v>397</v>
      </c>
      <c r="H33" s="6" t="s">
        <v>14</v>
      </c>
    </row>
    <row r="34" spans="1:8" ht="15">
      <c r="A34" s="5" t="s">
        <v>14</v>
      </c>
      <c r="B34" s="1" t="s">
        <v>398</v>
      </c>
      <c r="C34" s="1" t="s">
        <v>399</v>
      </c>
      <c r="D34" s="1" t="s">
        <v>29</v>
      </c>
      <c r="E34" s="1" t="s">
        <v>81</v>
      </c>
      <c r="F34" s="1" t="s">
        <v>400</v>
      </c>
      <c r="G34" s="1" t="s">
        <v>401</v>
      </c>
      <c r="H34" s="6" t="s">
        <v>10</v>
      </c>
    </row>
    <row r="35" spans="1:8" ht="15">
      <c r="A35" s="5" t="s">
        <v>19</v>
      </c>
      <c r="B35" s="1" t="s">
        <v>402</v>
      </c>
      <c r="C35" s="1" t="s">
        <v>403</v>
      </c>
      <c r="D35" s="1" t="s">
        <v>332</v>
      </c>
      <c r="E35" s="1" t="s">
        <v>10</v>
      </c>
      <c r="F35" s="1" t="s">
        <v>277</v>
      </c>
      <c r="G35" s="1" t="s">
        <v>404</v>
      </c>
      <c r="H35" s="6" t="s">
        <v>81</v>
      </c>
    </row>
    <row r="36" spans="1:8" ht="15">
      <c r="A36" s="5" t="s">
        <v>26</v>
      </c>
      <c r="B36" s="1" t="s">
        <v>405</v>
      </c>
      <c r="C36" s="1" t="s">
        <v>406</v>
      </c>
      <c r="D36" s="1" t="s">
        <v>332</v>
      </c>
      <c r="E36" s="1" t="s">
        <v>19</v>
      </c>
      <c r="F36" s="1" t="s">
        <v>70</v>
      </c>
      <c r="G36" s="1" t="s">
        <v>407</v>
      </c>
      <c r="H36" s="6" t="s">
        <v>19</v>
      </c>
    </row>
    <row r="37" spans="1:8" ht="15">
      <c r="A37" s="5" t="s">
        <v>81</v>
      </c>
      <c r="B37" s="1" t="s">
        <v>408</v>
      </c>
      <c r="C37" s="1" t="s">
        <v>409</v>
      </c>
      <c r="D37" s="1" t="s">
        <v>332</v>
      </c>
      <c r="E37" s="1" t="s">
        <v>14</v>
      </c>
      <c r="F37" s="1" t="s">
        <v>93</v>
      </c>
      <c r="G37" s="1" t="s">
        <v>410</v>
      </c>
      <c r="H37" s="6" t="s">
        <v>26</v>
      </c>
    </row>
    <row r="38" spans="1:8" ht="15.75" thickBot="1">
      <c r="A38" s="7" t="s">
        <v>192</v>
      </c>
      <c r="B38" s="8" t="s">
        <v>27</v>
      </c>
      <c r="C38" s="8" t="s">
        <v>28</v>
      </c>
      <c r="D38" s="8" t="s">
        <v>29</v>
      </c>
      <c r="E38" s="8" t="s">
        <v>30</v>
      </c>
      <c r="F38" s="8" t="s">
        <v>411</v>
      </c>
      <c r="G38" s="8" t="s">
        <v>412</v>
      </c>
      <c r="H38" s="9" t="s">
        <v>192</v>
      </c>
    </row>
    <row r="39" ht="15.75" thickBot="1"/>
    <row r="40" spans="3:10" ht="15">
      <c r="C40" s="2"/>
      <c r="D40" s="40" t="s">
        <v>33</v>
      </c>
      <c r="E40" s="40" t="s">
        <v>34</v>
      </c>
      <c r="F40" s="40" t="s">
        <v>35</v>
      </c>
      <c r="G40" s="40" t="s">
        <v>36</v>
      </c>
      <c r="H40" s="40" t="s">
        <v>37</v>
      </c>
      <c r="I40" s="40" t="s">
        <v>38</v>
      </c>
      <c r="J40" s="41" t="s">
        <v>39</v>
      </c>
    </row>
    <row r="41" spans="3:10" ht="15">
      <c r="C41" s="5" t="s">
        <v>48</v>
      </c>
      <c r="D41" s="1" t="s">
        <v>50</v>
      </c>
      <c r="E41" s="1" t="s">
        <v>90</v>
      </c>
      <c r="F41" s="1" t="s">
        <v>90</v>
      </c>
      <c r="G41" s="1"/>
      <c r="H41" s="1"/>
      <c r="I41" s="1" t="s">
        <v>44</v>
      </c>
      <c r="J41" s="6" t="s">
        <v>192</v>
      </c>
    </row>
    <row r="42" spans="3:10" ht="15">
      <c r="C42" s="5" t="s">
        <v>94</v>
      </c>
      <c r="D42" s="1" t="s">
        <v>90</v>
      </c>
      <c r="E42" s="1" t="s">
        <v>90</v>
      </c>
      <c r="F42" s="1" t="s">
        <v>58</v>
      </c>
      <c r="G42" s="1"/>
      <c r="H42" s="1"/>
      <c r="I42" s="1" t="s">
        <v>44</v>
      </c>
      <c r="J42" s="6" t="s">
        <v>19</v>
      </c>
    </row>
    <row r="43" spans="3:10" ht="15">
      <c r="C43" s="5" t="s">
        <v>24</v>
      </c>
      <c r="D43" s="1" t="s">
        <v>43</v>
      </c>
      <c r="E43" s="1" t="s">
        <v>93</v>
      </c>
      <c r="F43" s="1" t="s">
        <v>55</v>
      </c>
      <c r="G43" s="1" t="s">
        <v>50</v>
      </c>
      <c r="H43" s="1" t="s">
        <v>42</v>
      </c>
      <c r="I43" s="1" t="s">
        <v>99</v>
      </c>
      <c r="J43" s="6" t="s">
        <v>81</v>
      </c>
    </row>
    <row r="44" spans="3:10" ht="15">
      <c r="C44" s="5" t="s">
        <v>87</v>
      </c>
      <c r="D44" s="1" t="s">
        <v>58</v>
      </c>
      <c r="E44" s="1" t="s">
        <v>42</v>
      </c>
      <c r="F44" s="1" t="s">
        <v>41</v>
      </c>
      <c r="G44" s="1"/>
      <c r="H44" s="1"/>
      <c r="I44" s="1" t="s">
        <v>44</v>
      </c>
      <c r="J44" s="6" t="s">
        <v>14</v>
      </c>
    </row>
    <row r="45" spans="3:10" ht="15">
      <c r="C45" s="5" t="s">
        <v>163</v>
      </c>
      <c r="D45" s="1" t="s">
        <v>50</v>
      </c>
      <c r="E45" s="1" t="s">
        <v>41</v>
      </c>
      <c r="F45" s="1" t="s">
        <v>41</v>
      </c>
      <c r="G45" s="1"/>
      <c r="H45" s="1"/>
      <c r="I45" s="1" t="s">
        <v>44</v>
      </c>
      <c r="J45" s="6" t="s">
        <v>19</v>
      </c>
    </row>
    <row r="46" spans="3:10" ht="15">
      <c r="C46" s="5" t="s">
        <v>51</v>
      </c>
      <c r="D46" s="1" t="s">
        <v>90</v>
      </c>
      <c r="E46" s="1" t="s">
        <v>46</v>
      </c>
      <c r="F46" s="1" t="s">
        <v>55</v>
      </c>
      <c r="G46" s="1" t="s">
        <v>46</v>
      </c>
      <c r="H46" s="1"/>
      <c r="I46" s="1" t="s">
        <v>92</v>
      </c>
      <c r="J46" s="6" t="s">
        <v>26</v>
      </c>
    </row>
    <row r="47" spans="3:10" ht="15">
      <c r="C47" s="5" t="s">
        <v>195</v>
      </c>
      <c r="D47" s="1" t="s">
        <v>126</v>
      </c>
      <c r="E47" s="1" t="s">
        <v>89</v>
      </c>
      <c r="F47" s="1" t="s">
        <v>91</v>
      </c>
      <c r="G47" s="1" t="s">
        <v>413</v>
      </c>
      <c r="H47" s="1"/>
      <c r="I47" s="1" t="s">
        <v>92</v>
      </c>
      <c r="J47" s="6" t="s">
        <v>14</v>
      </c>
    </row>
    <row r="48" spans="3:10" ht="15">
      <c r="C48" s="5" t="s">
        <v>100</v>
      </c>
      <c r="D48" s="1" t="s">
        <v>88</v>
      </c>
      <c r="E48" s="1" t="s">
        <v>198</v>
      </c>
      <c r="F48" s="1" t="s">
        <v>93</v>
      </c>
      <c r="G48" s="1" t="s">
        <v>96</v>
      </c>
      <c r="H48" s="1"/>
      <c r="I48" s="1" t="s">
        <v>40</v>
      </c>
      <c r="J48" s="6" t="s">
        <v>26</v>
      </c>
    </row>
    <row r="49" spans="3:10" ht="15">
      <c r="C49" s="5" t="s">
        <v>45</v>
      </c>
      <c r="D49" s="1" t="s">
        <v>58</v>
      </c>
      <c r="E49" s="1" t="s">
        <v>58</v>
      </c>
      <c r="F49" s="1" t="s">
        <v>50</v>
      </c>
      <c r="G49" s="1"/>
      <c r="H49" s="1"/>
      <c r="I49" s="1" t="s">
        <v>44</v>
      </c>
      <c r="J49" s="6" t="s">
        <v>10</v>
      </c>
    </row>
    <row r="50" spans="3:10" ht="15">
      <c r="C50" s="5" t="s">
        <v>40</v>
      </c>
      <c r="D50" s="1" t="s">
        <v>42</v>
      </c>
      <c r="E50" s="1" t="s">
        <v>197</v>
      </c>
      <c r="F50" s="1" t="s">
        <v>49</v>
      </c>
      <c r="G50" s="1" t="s">
        <v>90</v>
      </c>
      <c r="H50" s="1"/>
      <c r="I50" s="1" t="s">
        <v>92</v>
      </c>
      <c r="J50" s="6" t="s">
        <v>81</v>
      </c>
    </row>
    <row r="51" spans="3:10" ht="15">
      <c r="C51" s="5" t="s">
        <v>196</v>
      </c>
      <c r="D51" s="1" t="s">
        <v>90</v>
      </c>
      <c r="E51" s="1" t="s">
        <v>46</v>
      </c>
      <c r="F51" s="1" t="s">
        <v>90</v>
      </c>
      <c r="G51" s="1"/>
      <c r="H51" s="1"/>
      <c r="I51" s="1" t="s">
        <v>44</v>
      </c>
      <c r="J51" s="6" t="s">
        <v>26</v>
      </c>
    </row>
    <row r="52" spans="3:10" ht="15">
      <c r="C52" s="5" t="s">
        <v>97</v>
      </c>
      <c r="D52" s="1" t="s">
        <v>59</v>
      </c>
      <c r="E52" s="1" t="s">
        <v>50</v>
      </c>
      <c r="F52" s="1" t="s">
        <v>90</v>
      </c>
      <c r="G52" s="1"/>
      <c r="H52" s="1"/>
      <c r="I52" s="1" t="s">
        <v>44</v>
      </c>
      <c r="J52" s="6" t="s">
        <v>192</v>
      </c>
    </row>
    <row r="53" spans="3:10" ht="15">
      <c r="C53" s="5" t="s">
        <v>53</v>
      </c>
      <c r="D53" s="1" t="s">
        <v>54</v>
      </c>
      <c r="E53" s="1" t="s">
        <v>90</v>
      </c>
      <c r="F53" s="1" t="s">
        <v>126</v>
      </c>
      <c r="G53" s="1" t="s">
        <v>50</v>
      </c>
      <c r="H53" s="1" t="s">
        <v>56</v>
      </c>
      <c r="I53" s="1" t="s">
        <v>51</v>
      </c>
      <c r="J53" s="6" t="s">
        <v>81</v>
      </c>
    </row>
    <row r="54" spans="3:10" ht="15">
      <c r="C54" s="5" t="s">
        <v>57</v>
      </c>
      <c r="D54" s="1" t="s">
        <v>42</v>
      </c>
      <c r="E54" s="1" t="s">
        <v>55</v>
      </c>
      <c r="F54" s="1" t="s">
        <v>95</v>
      </c>
      <c r="G54" s="1" t="s">
        <v>126</v>
      </c>
      <c r="H54" s="1"/>
      <c r="I54" s="1" t="s">
        <v>40</v>
      </c>
      <c r="J54" s="6" t="s">
        <v>192</v>
      </c>
    </row>
    <row r="55" spans="3:10" ht="15.75" thickBot="1">
      <c r="C55" s="7" t="s">
        <v>199</v>
      </c>
      <c r="D55" s="8" t="s">
        <v>47</v>
      </c>
      <c r="E55" s="8" t="s">
        <v>46</v>
      </c>
      <c r="F55" s="8" t="s">
        <v>56</v>
      </c>
      <c r="G55" s="8" t="s">
        <v>42</v>
      </c>
      <c r="H55" s="8"/>
      <c r="I55" s="8" t="s">
        <v>92</v>
      </c>
      <c r="J55" s="9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H6" sqref="H6:J10"/>
    </sheetView>
  </sheetViews>
  <sheetFormatPr defaultColWidth="9.140625" defaultRowHeight="15"/>
  <cols>
    <col min="1" max="1" width="2.00390625" style="0" bestFit="1" customWidth="1"/>
    <col min="2" max="2" width="5.57421875" style="0" customWidth="1"/>
    <col min="3" max="3" width="16.140625" style="0" bestFit="1" customWidth="1"/>
    <col min="4" max="4" width="7.28125" style="0" bestFit="1" customWidth="1"/>
    <col min="5" max="5" width="16.140625" style="0" bestFit="1" customWidth="1"/>
    <col min="6" max="6" width="13.57421875" style="0" bestFit="1" customWidth="1"/>
    <col min="9" max="10" width="19.140625" style="0" customWidth="1"/>
  </cols>
  <sheetData>
    <row r="2" spans="2:5" ht="15">
      <c r="B2" s="42" t="s">
        <v>0</v>
      </c>
      <c r="C2" s="42"/>
      <c r="D2" s="42"/>
      <c r="E2" s="42"/>
    </row>
    <row r="3" spans="2:5" ht="15">
      <c r="B3" s="42" t="s">
        <v>414</v>
      </c>
      <c r="C3" s="42"/>
      <c r="D3" s="42"/>
      <c r="E3" s="42"/>
    </row>
    <row r="4" spans="2:5" ht="15">
      <c r="B4" s="42" t="s">
        <v>60</v>
      </c>
      <c r="C4" s="42"/>
      <c r="D4" s="42"/>
      <c r="E4" s="42"/>
    </row>
    <row r="5" spans="2:7" ht="15.75" thickBot="1">
      <c r="B5" s="42"/>
      <c r="C5" s="42"/>
      <c r="D5" s="42"/>
      <c r="E5" s="62"/>
      <c r="F5" s="37"/>
      <c r="G5" s="37"/>
    </row>
    <row r="6" spans="1:10" ht="15.75" thickBot="1">
      <c r="A6" s="1"/>
      <c r="B6" s="44" t="s">
        <v>3</v>
      </c>
      <c r="C6" s="45" t="s">
        <v>61</v>
      </c>
      <c r="D6" s="45" t="s">
        <v>5</v>
      </c>
      <c r="E6" s="61"/>
      <c r="F6" s="37"/>
      <c r="H6" s="16" t="s">
        <v>693</v>
      </c>
      <c r="I6" s="266"/>
      <c r="J6" s="271"/>
    </row>
    <row r="7" spans="1:10" ht="15.75" thickBot="1">
      <c r="A7" s="1" t="s">
        <v>10</v>
      </c>
      <c r="B7" s="43" t="s">
        <v>227</v>
      </c>
      <c r="C7" s="49" t="s">
        <v>375</v>
      </c>
      <c r="D7" s="57" t="s">
        <v>241</v>
      </c>
      <c r="E7" s="50" t="s">
        <v>375</v>
      </c>
      <c r="F7" s="38"/>
      <c r="H7" s="368">
        <v>1</v>
      </c>
      <c r="I7" s="369" t="s">
        <v>375</v>
      </c>
      <c r="J7" s="365" t="s">
        <v>241</v>
      </c>
    </row>
    <row r="8" spans="1:10" ht="15.75" thickBot="1">
      <c r="A8" s="1" t="s">
        <v>14</v>
      </c>
      <c r="B8" s="43" t="s">
        <v>228</v>
      </c>
      <c r="C8" s="53" t="s">
        <v>23</v>
      </c>
      <c r="D8" s="59" t="s">
        <v>13</v>
      </c>
      <c r="E8" s="54" t="s">
        <v>415</v>
      </c>
      <c r="F8" s="55" t="s">
        <v>375</v>
      </c>
      <c r="H8" s="327">
        <v>2</v>
      </c>
      <c r="I8" s="370" t="s">
        <v>379</v>
      </c>
      <c r="J8" s="331" t="s">
        <v>332</v>
      </c>
    </row>
    <row r="9" spans="1:10" ht="15.75" thickBot="1">
      <c r="A9" s="1" t="s">
        <v>19</v>
      </c>
      <c r="B9" s="43" t="s">
        <v>230</v>
      </c>
      <c r="C9" s="51" t="s">
        <v>379</v>
      </c>
      <c r="D9" s="58" t="s">
        <v>332</v>
      </c>
      <c r="E9" s="52" t="s">
        <v>379</v>
      </c>
      <c r="F9" s="39" t="s">
        <v>416</v>
      </c>
      <c r="H9" s="327">
        <v>3</v>
      </c>
      <c r="I9" s="370" t="s">
        <v>23</v>
      </c>
      <c r="J9" s="331" t="s">
        <v>13</v>
      </c>
    </row>
    <row r="10" spans="1:10" ht="15.75" thickBot="1">
      <c r="A10" s="1" t="s">
        <v>26</v>
      </c>
      <c r="B10" s="43" t="s">
        <v>232</v>
      </c>
      <c r="C10" s="51" t="s">
        <v>399</v>
      </c>
      <c r="D10" s="58" t="s">
        <v>29</v>
      </c>
      <c r="E10" s="52" t="s">
        <v>417</v>
      </c>
      <c r="F10" s="35"/>
      <c r="H10" s="332">
        <v>3</v>
      </c>
      <c r="I10" s="371" t="s">
        <v>399</v>
      </c>
      <c r="J10" s="334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K2" sqref="K2:M6"/>
    </sheetView>
  </sheetViews>
  <sheetFormatPr defaultColWidth="9.140625" defaultRowHeight="15"/>
  <cols>
    <col min="1" max="1" width="3.57421875" style="0" customWidth="1"/>
    <col min="3" max="3" width="14.5742187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7109375" style="0" bestFit="1" customWidth="1"/>
    <col min="8" max="8" width="5.8515625" style="0" bestFit="1" customWidth="1"/>
    <col min="11" max="11" width="4.28125" style="0" customWidth="1"/>
    <col min="12" max="12" width="23.57421875" style="0" customWidth="1"/>
    <col min="13" max="13" width="19.7109375" style="0" customWidth="1"/>
  </cols>
  <sheetData>
    <row r="1" ht="15.75" thickBot="1"/>
    <row r="2" spans="2:13" ht="15.75" thickBot="1">
      <c r="B2" s="42" t="s">
        <v>0</v>
      </c>
      <c r="K2" s="16" t="s">
        <v>587</v>
      </c>
      <c r="L2" s="17"/>
      <c r="M2" s="18"/>
    </row>
    <row r="3" spans="2:13" ht="15">
      <c r="B3" s="42" t="s">
        <v>1</v>
      </c>
      <c r="K3" s="19">
        <v>1</v>
      </c>
      <c r="L3" s="14" t="s">
        <v>18</v>
      </c>
      <c r="M3" s="15" t="s">
        <v>13</v>
      </c>
    </row>
    <row r="4" spans="2:13" ht="15">
      <c r="B4" s="42" t="s">
        <v>2</v>
      </c>
      <c r="K4" s="19">
        <v>2</v>
      </c>
      <c r="L4" s="10" t="s">
        <v>12</v>
      </c>
      <c r="M4" s="11" t="s">
        <v>13</v>
      </c>
    </row>
    <row r="5" spans="11:13" ht="15.75" thickBot="1">
      <c r="K5" s="19">
        <v>3</v>
      </c>
      <c r="L5" s="10" t="s">
        <v>23</v>
      </c>
      <c r="M5" s="11" t="s">
        <v>13</v>
      </c>
    </row>
    <row r="6" spans="1:13" ht="15.75" thickBot="1">
      <c r="A6" s="2"/>
      <c r="B6" s="40" t="s">
        <v>3</v>
      </c>
      <c r="C6" s="40" t="s">
        <v>591</v>
      </c>
      <c r="D6" s="40" t="s">
        <v>5</v>
      </c>
      <c r="E6" s="40" t="s">
        <v>6</v>
      </c>
      <c r="F6" s="40" t="s">
        <v>7</v>
      </c>
      <c r="G6" s="40" t="s">
        <v>8</v>
      </c>
      <c r="H6" s="41" t="s">
        <v>9</v>
      </c>
      <c r="K6" s="20">
        <v>4</v>
      </c>
      <c r="L6" s="12" t="s">
        <v>28</v>
      </c>
      <c r="M6" s="13" t="s">
        <v>29</v>
      </c>
    </row>
    <row r="7" spans="1:8" ht="15">
      <c r="A7" s="5" t="s">
        <v>10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  <c r="H7" s="6" t="s">
        <v>14</v>
      </c>
    </row>
    <row r="8" spans="1:8" ht="15">
      <c r="A8" s="5" t="s">
        <v>14</v>
      </c>
      <c r="B8" s="1" t="s">
        <v>17</v>
      </c>
      <c r="C8" s="1" t="s">
        <v>18</v>
      </c>
      <c r="D8" s="1" t="s">
        <v>13</v>
      </c>
      <c r="E8" s="1" t="s">
        <v>19</v>
      </c>
      <c r="F8" s="1" t="s">
        <v>20</v>
      </c>
      <c r="G8" s="1" t="s">
        <v>21</v>
      </c>
      <c r="H8" s="6" t="s">
        <v>10</v>
      </c>
    </row>
    <row r="9" spans="1:8" ht="15">
      <c r="A9" s="5" t="s">
        <v>19</v>
      </c>
      <c r="B9" s="1" t="s">
        <v>22</v>
      </c>
      <c r="C9" s="1" t="s">
        <v>23</v>
      </c>
      <c r="D9" s="1" t="s">
        <v>13</v>
      </c>
      <c r="E9" s="1" t="s">
        <v>10</v>
      </c>
      <c r="F9" s="1" t="s">
        <v>24</v>
      </c>
      <c r="G9" s="1" t="s">
        <v>25</v>
      </c>
      <c r="H9" s="6" t="s">
        <v>19</v>
      </c>
    </row>
    <row r="10" spans="1:8" ht="15.75" thickBot="1">
      <c r="A10" s="7" t="s">
        <v>26</v>
      </c>
      <c r="B10" s="8" t="s">
        <v>27</v>
      </c>
      <c r="C10" s="8" t="s">
        <v>28</v>
      </c>
      <c r="D10" s="8" t="s">
        <v>29</v>
      </c>
      <c r="E10" s="8" t="s">
        <v>30</v>
      </c>
      <c r="F10" s="8" t="s">
        <v>31</v>
      </c>
      <c r="G10" s="8" t="s">
        <v>32</v>
      </c>
      <c r="H10" s="9" t="s">
        <v>26</v>
      </c>
    </row>
    <row r="11" ht="15.75" thickBot="1"/>
    <row r="12" spans="3:10" ht="15">
      <c r="C12" s="2"/>
      <c r="D12" s="3" t="s">
        <v>33</v>
      </c>
      <c r="E12" s="3" t="s">
        <v>34</v>
      </c>
      <c r="F12" s="3" t="s">
        <v>35</v>
      </c>
      <c r="G12" s="3" t="s">
        <v>36</v>
      </c>
      <c r="H12" s="3" t="s">
        <v>37</v>
      </c>
      <c r="I12" s="3" t="s">
        <v>38</v>
      </c>
      <c r="J12" s="4" t="s">
        <v>39</v>
      </c>
    </row>
    <row r="13" spans="3:10" ht="15">
      <c r="C13" s="5" t="s">
        <v>40</v>
      </c>
      <c r="D13" s="1" t="s">
        <v>41</v>
      </c>
      <c r="E13" s="1" t="s">
        <v>42</v>
      </c>
      <c r="F13" s="1" t="s">
        <v>43</v>
      </c>
      <c r="G13" s="1"/>
      <c r="H13" s="1"/>
      <c r="I13" s="1" t="s">
        <v>44</v>
      </c>
      <c r="J13" s="6" t="s">
        <v>26</v>
      </c>
    </row>
    <row r="14" spans="3:10" ht="15">
      <c r="C14" s="5" t="s">
        <v>45</v>
      </c>
      <c r="D14" s="1" t="s">
        <v>46</v>
      </c>
      <c r="E14" s="1" t="s">
        <v>46</v>
      </c>
      <c r="F14" s="1" t="s">
        <v>47</v>
      </c>
      <c r="G14" s="1"/>
      <c r="H14" s="1"/>
      <c r="I14" s="1" t="s">
        <v>44</v>
      </c>
      <c r="J14" s="6" t="s">
        <v>19</v>
      </c>
    </row>
    <row r="15" spans="3:10" ht="15">
      <c r="C15" s="5" t="s">
        <v>48</v>
      </c>
      <c r="D15" s="1" t="s">
        <v>46</v>
      </c>
      <c r="E15" s="1" t="s">
        <v>49</v>
      </c>
      <c r="F15" s="1" t="s">
        <v>50</v>
      </c>
      <c r="G15" s="1"/>
      <c r="H15" s="1"/>
      <c r="I15" s="1" t="s">
        <v>44</v>
      </c>
      <c r="J15" s="6" t="s">
        <v>14</v>
      </c>
    </row>
    <row r="16" spans="3:10" ht="15">
      <c r="C16" s="5" t="s">
        <v>51</v>
      </c>
      <c r="D16" s="1" t="s">
        <v>46</v>
      </c>
      <c r="E16" s="1" t="s">
        <v>50</v>
      </c>
      <c r="F16" s="1" t="s">
        <v>52</v>
      </c>
      <c r="G16" s="1"/>
      <c r="H16" s="1"/>
      <c r="I16" s="1" t="s">
        <v>44</v>
      </c>
      <c r="J16" s="6" t="s">
        <v>26</v>
      </c>
    </row>
    <row r="17" spans="3:10" ht="15">
      <c r="C17" s="5" t="s">
        <v>53</v>
      </c>
      <c r="D17" s="1" t="s">
        <v>52</v>
      </c>
      <c r="E17" s="1" t="s">
        <v>54</v>
      </c>
      <c r="F17" s="1" t="s">
        <v>55</v>
      </c>
      <c r="G17" s="1" t="s">
        <v>50</v>
      </c>
      <c r="H17" s="1" t="s">
        <v>56</v>
      </c>
      <c r="I17" s="1" t="s">
        <v>51</v>
      </c>
      <c r="J17" s="6" t="s">
        <v>19</v>
      </c>
    </row>
    <row r="18" spans="3:10" ht="15.75" thickBot="1">
      <c r="C18" s="7" t="s">
        <v>57</v>
      </c>
      <c r="D18" s="8" t="s">
        <v>49</v>
      </c>
      <c r="E18" s="8" t="s">
        <v>58</v>
      </c>
      <c r="F18" s="8" t="s">
        <v>59</v>
      </c>
      <c r="G18" s="8"/>
      <c r="H18" s="8"/>
      <c r="I18" s="8" t="s">
        <v>44</v>
      </c>
      <c r="J18" s="9" t="s">
        <v>10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25">
      <selection activeCell="L42" sqref="L42"/>
    </sheetView>
  </sheetViews>
  <sheetFormatPr defaultColWidth="9.140625" defaultRowHeight="15"/>
  <cols>
    <col min="1" max="1" width="2.00390625" style="0" bestFit="1" customWidth="1"/>
    <col min="2" max="2" width="6.28125" style="0" customWidth="1"/>
    <col min="3" max="3" width="16.5742187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710937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s="42" t="s">
        <v>0</v>
      </c>
    </row>
    <row r="3" ht="15">
      <c r="B3" s="42" t="s">
        <v>418</v>
      </c>
    </row>
    <row r="4" ht="15">
      <c r="B4" s="42" t="s">
        <v>171</v>
      </c>
    </row>
    <row r="5" ht="15.75" thickBot="1"/>
    <row r="6" spans="1:8" ht="15">
      <c r="A6" s="2"/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ht="15">
      <c r="A7" s="5" t="s">
        <v>10</v>
      </c>
      <c r="B7" s="1" t="s">
        <v>419</v>
      </c>
      <c r="C7" s="1" t="s">
        <v>420</v>
      </c>
      <c r="D7" s="1" t="s">
        <v>292</v>
      </c>
      <c r="E7" s="1" t="s">
        <v>81</v>
      </c>
      <c r="F7" s="1" t="s">
        <v>313</v>
      </c>
      <c r="G7" s="1" t="s">
        <v>421</v>
      </c>
      <c r="H7" s="6" t="s">
        <v>10</v>
      </c>
    </row>
    <row r="8" spans="1:8" ht="15">
      <c r="A8" s="5" t="s">
        <v>14</v>
      </c>
      <c r="B8" s="1" t="s">
        <v>422</v>
      </c>
      <c r="C8" s="1" t="s">
        <v>423</v>
      </c>
      <c r="D8" s="1" t="s">
        <v>13</v>
      </c>
      <c r="E8" s="1" t="s">
        <v>14</v>
      </c>
      <c r="F8" s="1" t="s">
        <v>424</v>
      </c>
      <c r="G8" s="1" t="s">
        <v>425</v>
      </c>
      <c r="H8" s="6" t="s">
        <v>81</v>
      </c>
    </row>
    <row r="9" spans="1:8" ht="15">
      <c r="A9" s="5" t="s">
        <v>19</v>
      </c>
      <c r="B9" s="1" t="s">
        <v>426</v>
      </c>
      <c r="C9" s="1" t="s">
        <v>427</v>
      </c>
      <c r="D9" s="1" t="s">
        <v>332</v>
      </c>
      <c r="E9" s="1" t="s">
        <v>14</v>
      </c>
      <c r="F9" s="1" t="s">
        <v>428</v>
      </c>
      <c r="G9" s="1" t="s">
        <v>429</v>
      </c>
      <c r="H9" s="6" t="s">
        <v>26</v>
      </c>
    </row>
    <row r="10" spans="1:8" ht="15">
      <c r="A10" s="5" t="s">
        <v>26</v>
      </c>
      <c r="B10" s="1" t="s">
        <v>430</v>
      </c>
      <c r="C10" s="1" t="s">
        <v>431</v>
      </c>
      <c r="D10" s="1" t="s">
        <v>29</v>
      </c>
      <c r="E10" s="1" t="s">
        <v>19</v>
      </c>
      <c r="F10" s="1" t="s">
        <v>46</v>
      </c>
      <c r="G10" s="1" t="s">
        <v>432</v>
      </c>
      <c r="H10" s="6" t="s">
        <v>19</v>
      </c>
    </row>
    <row r="11" spans="1:8" ht="15">
      <c r="A11" s="5" t="s">
        <v>81</v>
      </c>
      <c r="B11" s="1" t="s">
        <v>433</v>
      </c>
      <c r="C11" s="1" t="s">
        <v>434</v>
      </c>
      <c r="D11" s="1" t="s">
        <v>241</v>
      </c>
      <c r="E11" s="1" t="s">
        <v>19</v>
      </c>
      <c r="F11" s="1" t="s">
        <v>90</v>
      </c>
      <c r="G11" s="1" t="s">
        <v>435</v>
      </c>
      <c r="H11" s="6" t="s">
        <v>14</v>
      </c>
    </row>
    <row r="12" spans="1:8" ht="15.75" thickBot="1">
      <c r="A12" s="7" t="s">
        <v>192</v>
      </c>
      <c r="B12" s="8" t="s">
        <v>436</v>
      </c>
      <c r="C12" s="8" t="s">
        <v>437</v>
      </c>
      <c r="D12" s="8" t="s">
        <v>29</v>
      </c>
      <c r="E12" s="8" t="s">
        <v>30</v>
      </c>
      <c r="F12" s="8" t="s">
        <v>193</v>
      </c>
      <c r="G12" s="8" t="s">
        <v>438</v>
      </c>
      <c r="H12" s="9" t="s">
        <v>192</v>
      </c>
    </row>
    <row r="13" ht="15.75" thickBot="1"/>
    <row r="14" spans="3:10" ht="15">
      <c r="C14" s="2"/>
      <c r="D14" s="40" t="s">
        <v>33</v>
      </c>
      <c r="E14" s="40" t="s">
        <v>34</v>
      </c>
      <c r="F14" s="40" t="s">
        <v>35</v>
      </c>
      <c r="G14" s="40" t="s">
        <v>36</v>
      </c>
      <c r="H14" s="40" t="s">
        <v>37</v>
      </c>
      <c r="I14" s="40" t="s">
        <v>38</v>
      </c>
      <c r="J14" s="41" t="s">
        <v>39</v>
      </c>
    </row>
    <row r="15" spans="3:10" ht="15">
      <c r="C15" s="5" t="s">
        <v>48</v>
      </c>
      <c r="D15" s="1" t="s">
        <v>197</v>
      </c>
      <c r="E15" s="1" t="s">
        <v>58</v>
      </c>
      <c r="F15" s="1" t="s">
        <v>41</v>
      </c>
      <c r="G15" s="1" t="s">
        <v>46</v>
      </c>
      <c r="H15" s="1"/>
      <c r="I15" s="1" t="s">
        <v>92</v>
      </c>
      <c r="J15" s="6" t="s">
        <v>192</v>
      </c>
    </row>
    <row r="16" spans="3:10" ht="15">
      <c r="C16" s="5" t="s">
        <v>94</v>
      </c>
      <c r="D16" s="1" t="s">
        <v>46</v>
      </c>
      <c r="E16" s="1" t="s">
        <v>93</v>
      </c>
      <c r="F16" s="1" t="s">
        <v>95</v>
      </c>
      <c r="G16" s="1" t="s">
        <v>41</v>
      </c>
      <c r="H16" s="1" t="s">
        <v>46</v>
      </c>
      <c r="I16" s="1" t="s">
        <v>99</v>
      </c>
      <c r="J16" s="6" t="s">
        <v>19</v>
      </c>
    </row>
    <row r="17" spans="3:10" ht="15">
      <c r="C17" s="5" t="s">
        <v>24</v>
      </c>
      <c r="D17" s="1" t="s">
        <v>46</v>
      </c>
      <c r="E17" s="1" t="s">
        <v>90</v>
      </c>
      <c r="F17" s="1" t="s">
        <v>90</v>
      </c>
      <c r="G17" s="1"/>
      <c r="H17" s="1"/>
      <c r="I17" s="1" t="s">
        <v>44</v>
      </c>
      <c r="J17" s="6" t="s">
        <v>81</v>
      </c>
    </row>
    <row r="18" spans="3:10" ht="15">
      <c r="C18" s="5" t="s">
        <v>87</v>
      </c>
      <c r="D18" s="1" t="s">
        <v>89</v>
      </c>
      <c r="E18" s="1" t="s">
        <v>90</v>
      </c>
      <c r="F18" s="1" t="s">
        <v>58</v>
      </c>
      <c r="G18" s="1"/>
      <c r="H18" s="1"/>
      <c r="I18" s="1" t="s">
        <v>44</v>
      </c>
      <c r="J18" s="6" t="s">
        <v>14</v>
      </c>
    </row>
    <row r="19" spans="3:10" ht="15">
      <c r="C19" s="5" t="s">
        <v>163</v>
      </c>
      <c r="D19" s="1" t="s">
        <v>41</v>
      </c>
      <c r="E19" s="1" t="s">
        <v>46</v>
      </c>
      <c r="F19" s="1" t="s">
        <v>58</v>
      </c>
      <c r="G19" s="1"/>
      <c r="H19" s="1"/>
      <c r="I19" s="1" t="s">
        <v>44</v>
      </c>
      <c r="J19" s="6" t="s">
        <v>19</v>
      </c>
    </row>
    <row r="20" spans="3:10" ht="15">
      <c r="C20" s="5" t="s">
        <v>51</v>
      </c>
      <c r="D20" s="1" t="s">
        <v>95</v>
      </c>
      <c r="E20" s="1" t="s">
        <v>93</v>
      </c>
      <c r="F20" s="1" t="s">
        <v>126</v>
      </c>
      <c r="G20" s="1"/>
      <c r="H20" s="1"/>
      <c r="I20" s="1" t="s">
        <v>225</v>
      </c>
      <c r="J20" s="6" t="s">
        <v>26</v>
      </c>
    </row>
    <row r="21" spans="3:10" ht="15">
      <c r="C21" s="5" t="s">
        <v>195</v>
      </c>
      <c r="D21" s="1" t="s">
        <v>41</v>
      </c>
      <c r="E21" s="1" t="s">
        <v>41</v>
      </c>
      <c r="F21" s="1" t="s">
        <v>49</v>
      </c>
      <c r="G21" s="1"/>
      <c r="H21" s="1"/>
      <c r="I21" s="1" t="s">
        <v>44</v>
      </c>
      <c r="J21" s="6" t="s">
        <v>14</v>
      </c>
    </row>
    <row r="22" spans="3:10" ht="15">
      <c r="C22" s="5" t="s">
        <v>100</v>
      </c>
      <c r="D22" s="1" t="s">
        <v>88</v>
      </c>
      <c r="E22" s="1" t="s">
        <v>168</v>
      </c>
      <c r="F22" s="1" t="s">
        <v>41</v>
      </c>
      <c r="G22" s="1" t="s">
        <v>93</v>
      </c>
      <c r="H22" s="1"/>
      <c r="I22" s="1" t="s">
        <v>40</v>
      </c>
      <c r="J22" s="6" t="s">
        <v>26</v>
      </c>
    </row>
    <row r="23" spans="3:10" ht="15">
      <c r="C23" s="5" t="s">
        <v>45</v>
      </c>
      <c r="D23" s="1" t="s">
        <v>56</v>
      </c>
      <c r="E23" s="1" t="s">
        <v>126</v>
      </c>
      <c r="F23" s="1" t="s">
        <v>88</v>
      </c>
      <c r="G23" s="1"/>
      <c r="H23" s="1"/>
      <c r="I23" s="1" t="s">
        <v>225</v>
      </c>
      <c r="J23" s="6" t="s">
        <v>10</v>
      </c>
    </row>
    <row r="24" spans="3:10" ht="15">
      <c r="C24" s="5" t="s">
        <v>40</v>
      </c>
      <c r="D24" s="1" t="s">
        <v>41</v>
      </c>
      <c r="E24" s="1" t="s">
        <v>41</v>
      </c>
      <c r="F24" s="1" t="s">
        <v>59</v>
      </c>
      <c r="G24" s="1"/>
      <c r="H24" s="1"/>
      <c r="I24" s="1" t="s">
        <v>44</v>
      </c>
      <c r="J24" s="6" t="s">
        <v>81</v>
      </c>
    </row>
    <row r="25" spans="3:10" ht="15">
      <c r="C25" s="5" t="s">
        <v>196</v>
      </c>
      <c r="D25" s="1" t="s">
        <v>90</v>
      </c>
      <c r="E25" s="1" t="s">
        <v>52</v>
      </c>
      <c r="F25" s="1" t="s">
        <v>88</v>
      </c>
      <c r="G25" s="1" t="s">
        <v>126</v>
      </c>
      <c r="H25" s="1" t="s">
        <v>90</v>
      </c>
      <c r="I25" s="1" t="s">
        <v>99</v>
      </c>
      <c r="J25" s="6" t="s">
        <v>26</v>
      </c>
    </row>
    <row r="26" spans="3:10" ht="15">
      <c r="C26" s="5" t="s">
        <v>97</v>
      </c>
      <c r="D26" s="1" t="s">
        <v>95</v>
      </c>
      <c r="E26" s="1" t="s">
        <v>90</v>
      </c>
      <c r="F26" s="1" t="s">
        <v>88</v>
      </c>
      <c r="G26" s="1" t="s">
        <v>56</v>
      </c>
      <c r="H26" s="1"/>
      <c r="I26" s="1" t="s">
        <v>40</v>
      </c>
      <c r="J26" s="6" t="s">
        <v>192</v>
      </c>
    </row>
    <row r="27" spans="3:10" ht="15">
      <c r="C27" s="5" t="s">
        <v>53</v>
      </c>
      <c r="D27" s="1" t="s">
        <v>50</v>
      </c>
      <c r="E27" s="1" t="s">
        <v>58</v>
      </c>
      <c r="F27" s="1" t="s">
        <v>90</v>
      </c>
      <c r="G27" s="1"/>
      <c r="H27" s="1"/>
      <c r="I27" s="1" t="s">
        <v>44</v>
      </c>
      <c r="J27" s="6" t="s">
        <v>81</v>
      </c>
    </row>
    <row r="28" spans="3:10" ht="15">
      <c r="C28" s="5" t="s">
        <v>57</v>
      </c>
      <c r="D28" s="1" t="s">
        <v>95</v>
      </c>
      <c r="E28" s="1" t="s">
        <v>126</v>
      </c>
      <c r="F28" s="1" t="s">
        <v>93</v>
      </c>
      <c r="G28" s="1"/>
      <c r="H28" s="1"/>
      <c r="I28" s="1" t="s">
        <v>225</v>
      </c>
      <c r="J28" s="6" t="s">
        <v>192</v>
      </c>
    </row>
    <row r="29" spans="3:10" ht="15.75" thickBot="1">
      <c r="C29" s="7" t="s">
        <v>199</v>
      </c>
      <c r="D29" s="8" t="s">
        <v>47</v>
      </c>
      <c r="E29" s="8" t="s">
        <v>90</v>
      </c>
      <c r="F29" s="8" t="s">
        <v>59</v>
      </c>
      <c r="G29" s="8"/>
      <c r="H29" s="8"/>
      <c r="I29" s="8" t="s">
        <v>44</v>
      </c>
      <c r="J29" s="9" t="s">
        <v>10</v>
      </c>
    </row>
    <row r="31" ht="15.75" thickBot="1"/>
    <row r="32" spans="1:8" ht="15">
      <c r="A32" s="2"/>
      <c r="B32" s="40" t="s">
        <v>3</v>
      </c>
      <c r="C32" s="40" t="s">
        <v>200</v>
      </c>
      <c r="D32" s="40" t="s">
        <v>5</v>
      </c>
      <c r="E32" s="40" t="s">
        <v>6</v>
      </c>
      <c r="F32" s="40" t="s">
        <v>7</v>
      </c>
      <c r="G32" s="40" t="s">
        <v>8</v>
      </c>
      <c r="H32" s="41" t="s">
        <v>9</v>
      </c>
    </row>
    <row r="33" spans="1:8" ht="15">
      <c r="A33" s="5" t="s">
        <v>10</v>
      </c>
      <c r="B33" s="1" t="s">
        <v>419</v>
      </c>
      <c r="C33" s="1" t="s">
        <v>439</v>
      </c>
      <c r="D33" s="1" t="s">
        <v>241</v>
      </c>
      <c r="E33" s="1" t="s">
        <v>81</v>
      </c>
      <c r="F33" s="1" t="s">
        <v>400</v>
      </c>
      <c r="G33" s="1" t="s">
        <v>440</v>
      </c>
      <c r="H33" s="6" t="s">
        <v>10</v>
      </c>
    </row>
    <row r="34" spans="1:8" ht="15">
      <c r="A34" s="5" t="s">
        <v>14</v>
      </c>
      <c r="B34" s="1" t="s">
        <v>441</v>
      </c>
      <c r="C34" s="1" t="s">
        <v>442</v>
      </c>
      <c r="D34" s="1" t="s">
        <v>29</v>
      </c>
      <c r="E34" s="1" t="s">
        <v>26</v>
      </c>
      <c r="F34" s="1" t="s">
        <v>443</v>
      </c>
      <c r="G34" s="1" t="s">
        <v>444</v>
      </c>
      <c r="H34" s="6" t="s">
        <v>14</v>
      </c>
    </row>
    <row r="35" spans="1:8" ht="15">
      <c r="A35" s="5" t="s">
        <v>19</v>
      </c>
      <c r="B35" s="1" t="s">
        <v>445</v>
      </c>
      <c r="C35" s="1" t="s">
        <v>446</v>
      </c>
      <c r="D35" s="1" t="s">
        <v>292</v>
      </c>
      <c r="E35" s="1" t="s">
        <v>10</v>
      </c>
      <c r="F35" s="1" t="s">
        <v>447</v>
      </c>
      <c r="G35" s="1" t="s">
        <v>448</v>
      </c>
      <c r="H35" s="6" t="s">
        <v>192</v>
      </c>
    </row>
    <row r="36" spans="1:8" ht="15">
      <c r="A36" s="5" t="s">
        <v>26</v>
      </c>
      <c r="B36" s="1" t="s">
        <v>449</v>
      </c>
      <c r="C36" s="1" t="s">
        <v>450</v>
      </c>
      <c r="D36" s="1" t="s">
        <v>267</v>
      </c>
      <c r="E36" s="1" t="s">
        <v>10</v>
      </c>
      <c r="F36" s="1" t="s">
        <v>190</v>
      </c>
      <c r="G36" s="1" t="s">
        <v>451</v>
      </c>
      <c r="H36" s="6" t="s">
        <v>81</v>
      </c>
    </row>
    <row r="37" spans="1:8" ht="15">
      <c r="A37" s="5" t="s">
        <v>81</v>
      </c>
      <c r="B37" s="1" t="s">
        <v>452</v>
      </c>
      <c r="C37" s="1" t="s">
        <v>453</v>
      </c>
      <c r="D37" s="1" t="s">
        <v>13</v>
      </c>
      <c r="E37" s="1" t="s">
        <v>19</v>
      </c>
      <c r="F37" s="1" t="s">
        <v>454</v>
      </c>
      <c r="G37" s="1" t="s">
        <v>455</v>
      </c>
      <c r="H37" s="6" t="s">
        <v>19</v>
      </c>
    </row>
    <row r="38" spans="1:8" ht="15.75" thickBot="1">
      <c r="A38" s="7" t="s">
        <v>192</v>
      </c>
      <c r="B38" s="8" t="s">
        <v>456</v>
      </c>
      <c r="C38" s="8" t="s">
        <v>457</v>
      </c>
      <c r="D38" s="8" t="s">
        <v>332</v>
      </c>
      <c r="E38" s="8" t="s">
        <v>10</v>
      </c>
      <c r="F38" s="8" t="s">
        <v>458</v>
      </c>
      <c r="G38" s="8" t="s">
        <v>459</v>
      </c>
      <c r="H38" s="9" t="s">
        <v>26</v>
      </c>
    </row>
    <row r="39" ht="15.75" thickBot="1"/>
    <row r="40" spans="3:10" ht="15">
      <c r="C40" s="2"/>
      <c r="D40" s="40" t="s">
        <v>33</v>
      </c>
      <c r="E40" s="40" t="s">
        <v>34</v>
      </c>
      <c r="F40" s="40" t="s">
        <v>35</v>
      </c>
      <c r="G40" s="40" t="s">
        <v>36</v>
      </c>
      <c r="H40" s="40" t="s">
        <v>37</v>
      </c>
      <c r="I40" s="40" t="s">
        <v>38</v>
      </c>
      <c r="J40" s="41" t="s">
        <v>39</v>
      </c>
    </row>
    <row r="41" spans="3:10" ht="15">
      <c r="C41" s="5" t="s">
        <v>48</v>
      </c>
      <c r="D41" s="1" t="s">
        <v>89</v>
      </c>
      <c r="E41" s="1" t="s">
        <v>49</v>
      </c>
      <c r="F41" s="1" t="s">
        <v>50</v>
      </c>
      <c r="G41" s="1"/>
      <c r="H41" s="1"/>
      <c r="I41" s="1" t="s">
        <v>44</v>
      </c>
      <c r="J41" s="6" t="s">
        <v>192</v>
      </c>
    </row>
    <row r="42" spans="3:10" ht="15">
      <c r="C42" s="5" t="s">
        <v>94</v>
      </c>
      <c r="D42" s="1" t="s">
        <v>50</v>
      </c>
      <c r="E42" s="1" t="s">
        <v>50</v>
      </c>
      <c r="F42" s="1" t="s">
        <v>43</v>
      </c>
      <c r="G42" s="1"/>
      <c r="H42" s="1"/>
      <c r="I42" s="1" t="s">
        <v>44</v>
      </c>
      <c r="J42" s="6" t="s">
        <v>19</v>
      </c>
    </row>
    <row r="43" spans="3:10" ht="15">
      <c r="C43" s="5" t="s">
        <v>24</v>
      </c>
      <c r="D43" s="1" t="s">
        <v>90</v>
      </c>
      <c r="E43" s="1" t="s">
        <v>95</v>
      </c>
      <c r="F43" s="1" t="s">
        <v>59</v>
      </c>
      <c r="G43" s="1" t="s">
        <v>126</v>
      </c>
      <c r="H43" s="1" t="s">
        <v>59</v>
      </c>
      <c r="I43" s="1" t="s">
        <v>99</v>
      </c>
      <c r="J43" s="6" t="s">
        <v>81</v>
      </c>
    </row>
    <row r="44" spans="3:10" ht="15">
      <c r="C44" s="5" t="s">
        <v>87</v>
      </c>
      <c r="D44" s="1" t="s">
        <v>42</v>
      </c>
      <c r="E44" s="1" t="s">
        <v>46</v>
      </c>
      <c r="F44" s="1" t="s">
        <v>91</v>
      </c>
      <c r="G44" s="1"/>
      <c r="H44" s="1"/>
      <c r="I44" s="1" t="s">
        <v>44</v>
      </c>
      <c r="J44" s="6" t="s">
        <v>14</v>
      </c>
    </row>
    <row r="45" spans="3:10" ht="15">
      <c r="C45" s="5" t="s">
        <v>163</v>
      </c>
      <c r="D45" s="1" t="s">
        <v>46</v>
      </c>
      <c r="E45" s="1" t="s">
        <v>88</v>
      </c>
      <c r="F45" s="1" t="s">
        <v>49</v>
      </c>
      <c r="G45" s="1" t="s">
        <v>96</v>
      </c>
      <c r="H45" s="1" t="s">
        <v>93</v>
      </c>
      <c r="I45" s="1" t="s">
        <v>51</v>
      </c>
      <c r="J45" s="6" t="s">
        <v>19</v>
      </c>
    </row>
    <row r="46" spans="3:10" ht="15">
      <c r="C46" s="5" t="s">
        <v>51</v>
      </c>
      <c r="D46" s="1" t="s">
        <v>49</v>
      </c>
      <c r="E46" s="1" t="s">
        <v>50</v>
      </c>
      <c r="F46" s="1" t="s">
        <v>41</v>
      </c>
      <c r="G46" s="1"/>
      <c r="H46" s="1"/>
      <c r="I46" s="1" t="s">
        <v>44</v>
      </c>
      <c r="J46" s="6" t="s">
        <v>26</v>
      </c>
    </row>
    <row r="47" spans="3:10" ht="15">
      <c r="C47" s="5" t="s">
        <v>195</v>
      </c>
      <c r="D47" s="1" t="s">
        <v>56</v>
      </c>
      <c r="E47" s="1" t="s">
        <v>43</v>
      </c>
      <c r="F47" s="1" t="s">
        <v>93</v>
      </c>
      <c r="G47" s="1" t="s">
        <v>41</v>
      </c>
      <c r="H47" s="1" t="s">
        <v>41</v>
      </c>
      <c r="I47" s="1" t="s">
        <v>99</v>
      </c>
      <c r="J47" s="6" t="s">
        <v>14</v>
      </c>
    </row>
    <row r="48" spans="3:10" ht="15">
      <c r="C48" s="5" t="s">
        <v>100</v>
      </c>
      <c r="D48" s="1" t="s">
        <v>88</v>
      </c>
      <c r="E48" s="1" t="s">
        <v>126</v>
      </c>
      <c r="F48" s="1" t="s">
        <v>50</v>
      </c>
      <c r="G48" s="1" t="s">
        <v>58</v>
      </c>
      <c r="H48" s="1" t="s">
        <v>88</v>
      </c>
      <c r="I48" s="1" t="s">
        <v>51</v>
      </c>
      <c r="J48" s="6" t="s">
        <v>26</v>
      </c>
    </row>
    <row r="49" spans="3:10" ht="15">
      <c r="C49" s="5" t="s">
        <v>45</v>
      </c>
      <c r="D49" s="1" t="s">
        <v>58</v>
      </c>
      <c r="E49" s="1" t="s">
        <v>96</v>
      </c>
      <c r="F49" s="1" t="s">
        <v>41</v>
      </c>
      <c r="G49" s="1" t="s">
        <v>49</v>
      </c>
      <c r="H49" s="1"/>
      <c r="I49" s="1" t="s">
        <v>92</v>
      </c>
      <c r="J49" s="6" t="s">
        <v>10</v>
      </c>
    </row>
    <row r="50" spans="3:10" ht="15">
      <c r="C50" s="5" t="s">
        <v>40</v>
      </c>
      <c r="D50" s="1" t="s">
        <v>43</v>
      </c>
      <c r="E50" s="1" t="s">
        <v>50</v>
      </c>
      <c r="F50" s="1" t="s">
        <v>90</v>
      </c>
      <c r="G50" s="1"/>
      <c r="H50" s="1"/>
      <c r="I50" s="1" t="s">
        <v>44</v>
      </c>
      <c r="J50" s="6" t="s">
        <v>81</v>
      </c>
    </row>
    <row r="51" spans="3:10" ht="15">
      <c r="C51" s="5" t="s">
        <v>196</v>
      </c>
      <c r="D51" s="1" t="s">
        <v>59</v>
      </c>
      <c r="E51" s="1" t="s">
        <v>56</v>
      </c>
      <c r="F51" s="1" t="s">
        <v>41</v>
      </c>
      <c r="G51" s="1" t="s">
        <v>88</v>
      </c>
      <c r="H51" s="1" t="s">
        <v>89</v>
      </c>
      <c r="I51" s="1" t="s">
        <v>99</v>
      </c>
      <c r="J51" s="6" t="s">
        <v>26</v>
      </c>
    </row>
    <row r="52" spans="3:10" ht="15">
      <c r="C52" s="5" t="s">
        <v>97</v>
      </c>
      <c r="D52" s="1" t="s">
        <v>126</v>
      </c>
      <c r="E52" s="1" t="s">
        <v>50</v>
      </c>
      <c r="F52" s="1" t="s">
        <v>41</v>
      </c>
      <c r="G52" s="1" t="s">
        <v>93</v>
      </c>
      <c r="H52" s="1" t="s">
        <v>93</v>
      </c>
      <c r="I52" s="1" t="s">
        <v>51</v>
      </c>
      <c r="J52" s="6" t="s">
        <v>192</v>
      </c>
    </row>
    <row r="53" spans="3:10" ht="15">
      <c r="C53" s="5" t="s">
        <v>53</v>
      </c>
      <c r="D53" s="1" t="s">
        <v>90</v>
      </c>
      <c r="E53" s="1" t="s">
        <v>126</v>
      </c>
      <c r="F53" s="1" t="s">
        <v>59</v>
      </c>
      <c r="G53" s="1" t="s">
        <v>50</v>
      </c>
      <c r="H53" s="1"/>
      <c r="I53" s="1" t="s">
        <v>92</v>
      </c>
      <c r="J53" s="6" t="s">
        <v>81</v>
      </c>
    </row>
    <row r="54" spans="3:10" ht="15">
      <c r="C54" s="5" t="s">
        <v>57</v>
      </c>
      <c r="D54" s="1" t="s">
        <v>98</v>
      </c>
      <c r="E54" s="1" t="s">
        <v>98</v>
      </c>
      <c r="F54" s="1" t="s">
        <v>46</v>
      </c>
      <c r="G54" s="1" t="s">
        <v>88</v>
      </c>
      <c r="H54" s="1"/>
      <c r="I54" s="1" t="s">
        <v>40</v>
      </c>
      <c r="J54" s="6" t="s">
        <v>192</v>
      </c>
    </row>
    <row r="55" spans="3:10" ht="15.75" thickBot="1">
      <c r="C55" s="7" t="s">
        <v>199</v>
      </c>
      <c r="D55" s="8" t="s">
        <v>41</v>
      </c>
      <c r="E55" s="8" t="s">
        <v>59</v>
      </c>
      <c r="F55" s="8" t="s">
        <v>59</v>
      </c>
      <c r="G55" s="8"/>
      <c r="H55" s="8"/>
      <c r="I55" s="8" t="s">
        <v>44</v>
      </c>
      <c r="J55" s="9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H6" sqref="H6:J10"/>
    </sheetView>
  </sheetViews>
  <sheetFormatPr defaultColWidth="9.140625" defaultRowHeight="15"/>
  <cols>
    <col min="1" max="1" width="2.00390625" style="0" bestFit="1" customWidth="1"/>
    <col min="2" max="2" width="4.421875" style="0" customWidth="1"/>
    <col min="3" max="3" width="16.140625" style="0" bestFit="1" customWidth="1"/>
    <col min="4" max="4" width="6.421875" style="0" bestFit="1" customWidth="1"/>
    <col min="5" max="5" width="16.140625" style="0" bestFit="1" customWidth="1"/>
    <col min="6" max="6" width="10.8515625" style="0" bestFit="1" customWidth="1"/>
    <col min="9" max="9" width="21.57421875" style="0" customWidth="1"/>
    <col min="10" max="10" width="13.421875" style="0" customWidth="1"/>
  </cols>
  <sheetData>
    <row r="2" spans="2:4" ht="15">
      <c r="B2" s="42" t="s">
        <v>0</v>
      </c>
      <c r="C2" s="42"/>
      <c r="D2" s="42"/>
    </row>
    <row r="3" spans="2:4" ht="15">
      <c r="B3" s="42" t="s">
        <v>460</v>
      </c>
      <c r="C3" s="42"/>
      <c r="D3" s="42"/>
    </row>
    <row r="4" spans="2:4" ht="15">
      <c r="B4" s="42" t="s">
        <v>60</v>
      </c>
      <c r="C4" s="42"/>
      <c r="D4" s="42"/>
    </row>
    <row r="5" spans="2:6" ht="15.75" thickBot="1">
      <c r="B5" s="42"/>
      <c r="C5" s="42"/>
      <c r="D5" s="42"/>
      <c r="E5" s="37"/>
      <c r="F5" s="37"/>
    </row>
    <row r="6" spans="1:10" ht="15.75" thickBot="1">
      <c r="A6" s="1"/>
      <c r="B6" s="44" t="s">
        <v>3</v>
      </c>
      <c r="C6" s="45" t="s">
        <v>61</v>
      </c>
      <c r="D6" s="45" t="s">
        <v>5</v>
      </c>
      <c r="E6" s="60"/>
      <c r="F6" s="37"/>
      <c r="G6" s="37"/>
      <c r="H6" s="16" t="s">
        <v>694</v>
      </c>
      <c r="I6" s="266"/>
      <c r="J6" s="271"/>
    </row>
    <row r="7" spans="1:10" ht="15.75" thickBot="1">
      <c r="A7" s="1" t="s">
        <v>10</v>
      </c>
      <c r="B7" s="43" t="s">
        <v>227</v>
      </c>
      <c r="C7" s="49" t="s">
        <v>420</v>
      </c>
      <c r="D7" s="57" t="s">
        <v>292</v>
      </c>
      <c r="E7" s="50" t="s">
        <v>442</v>
      </c>
      <c r="F7" s="37"/>
      <c r="G7" s="37"/>
      <c r="H7" s="368">
        <v>1</v>
      </c>
      <c r="I7" s="369" t="s">
        <v>442</v>
      </c>
      <c r="J7" s="365" t="s">
        <v>29</v>
      </c>
    </row>
    <row r="8" spans="1:10" ht="15.75" thickBot="1">
      <c r="A8" s="1" t="s">
        <v>14</v>
      </c>
      <c r="B8" s="43" t="s">
        <v>228</v>
      </c>
      <c r="C8" s="53" t="s">
        <v>442</v>
      </c>
      <c r="D8" s="59" t="s">
        <v>29</v>
      </c>
      <c r="E8" s="54" t="s">
        <v>461</v>
      </c>
      <c r="F8" s="55" t="s">
        <v>442</v>
      </c>
      <c r="G8" s="37"/>
      <c r="H8" s="327">
        <v>2</v>
      </c>
      <c r="I8" s="370" t="s">
        <v>439</v>
      </c>
      <c r="J8" s="331" t="s">
        <v>241</v>
      </c>
    </row>
    <row r="9" spans="1:10" ht="15.75" thickBot="1">
      <c r="A9" s="1" t="s">
        <v>19</v>
      </c>
      <c r="B9" s="43" t="s">
        <v>230</v>
      </c>
      <c r="C9" s="51" t="s">
        <v>434</v>
      </c>
      <c r="D9" s="58" t="s">
        <v>241</v>
      </c>
      <c r="E9" s="52" t="s">
        <v>439</v>
      </c>
      <c r="F9" s="39" t="s">
        <v>462</v>
      </c>
      <c r="G9" s="37"/>
      <c r="H9" s="327">
        <v>3</v>
      </c>
      <c r="I9" s="370" t="s">
        <v>420</v>
      </c>
      <c r="J9" s="331" t="s">
        <v>292</v>
      </c>
    </row>
    <row r="10" spans="1:10" ht="15.75" thickBot="1">
      <c r="A10" s="1" t="s">
        <v>26</v>
      </c>
      <c r="B10" s="43" t="s">
        <v>232</v>
      </c>
      <c r="C10" s="51" t="s">
        <v>439</v>
      </c>
      <c r="D10" s="58" t="s">
        <v>241</v>
      </c>
      <c r="E10" s="52" t="s">
        <v>463</v>
      </c>
      <c r="F10" s="35"/>
      <c r="G10" s="37"/>
      <c r="H10" s="332">
        <v>3</v>
      </c>
      <c r="I10" s="371" t="s">
        <v>434</v>
      </c>
      <c r="J10" s="334" t="s">
        <v>241</v>
      </c>
    </row>
    <row r="13" ht="15">
      <c r="E13" s="37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8"/>
  <sheetViews>
    <sheetView zoomScale="70" zoomScaleNormal="70" zoomScalePageLayoutView="0" workbookViewId="0" topLeftCell="A1">
      <selection activeCell="AF33" sqref="AF33"/>
    </sheetView>
  </sheetViews>
  <sheetFormatPr defaultColWidth="9.140625" defaultRowHeight="15"/>
  <cols>
    <col min="1" max="1" width="10.7109375" style="0" bestFit="1" customWidth="1"/>
    <col min="2" max="2" width="41.140625" style="0" bestFit="1" customWidth="1"/>
    <col min="3" max="3" width="14.57421875" style="0" bestFit="1" customWidth="1"/>
    <col min="4" max="5" width="6.7109375" style="0" bestFit="1" customWidth="1"/>
    <col min="6" max="6" width="12.00390625" style="0" bestFit="1" customWidth="1"/>
    <col min="7" max="7" width="15.140625" style="0" customWidth="1"/>
    <col min="8" max="8" width="15.00390625" style="0" customWidth="1"/>
    <col min="9" max="10" width="10.28125" style="0" bestFit="1" customWidth="1"/>
    <col min="11" max="11" width="8.8515625" style="0" bestFit="1" customWidth="1"/>
    <col min="13" max="13" width="8.8515625" style="0" bestFit="1" customWidth="1"/>
    <col min="14" max="15" width="6.00390625" style="0" bestFit="1" customWidth="1"/>
    <col min="16" max="17" width="7.57421875" style="0" bestFit="1" customWidth="1"/>
    <col min="18" max="18" width="5.28125" style="0" bestFit="1" customWidth="1"/>
    <col min="20" max="20" width="8.00390625" style="0" customWidth="1"/>
    <col min="23" max="23" width="7.7109375" style="0" customWidth="1"/>
    <col min="25" max="25" width="6.421875" style="0" customWidth="1"/>
    <col min="26" max="26" width="41.140625" style="0" bestFit="1" customWidth="1"/>
    <col min="27" max="27" width="14.57421875" style="0" bestFit="1" customWidth="1"/>
    <col min="28" max="28" width="41.140625" style="0" bestFit="1" customWidth="1"/>
    <col min="29" max="29" width="14.57421875" style="0" bestFit="1" customWidth="1"/>
  </cols>
  <sheetData>
    <row r="1" spans="1:30" ht="15">
      <c r="A1" s="380"/>
      <c r="B1" s="381" t="s">
        <v>594</v>
      </c>
      <c r="C1" s="382"/>
      <c r="D1" s="382"/>
      <c r="E1" s="382"/>
      <c r="F1" s="380"/>
      <c r="G1" s="380"/>
      <c r="H1" s="380"/>
      <c r="I1" s="380"/>
      <c r="J1" s="380"/>
      <c r="K1" s="380"/>
      <c r="L1" s="382"/>
      <c r="M1" s="382"/>
      <c r="N1" s="382"/>
      <c r="O1" s="382"/>
      <c r="P1" s="382"/>
      <c r="Q1" s="383"/>
      <c r="R1" s="380"/>
      <c r="S1" s="380"/>
      <c r="T1" s="384"/>
      <c r="U1" s="380"/>
      <c r="V1" s="380"/>
      <c r="W1" s="382"/>
      <c r="X1" s="380"/>
      <c r="Y1" s="385"/>
      <c r="Z1" s="385"/>
      <c r="AA1" s="385"/>
      <c r="AB1" s="385"/>
      <c r="AC1" s="385"/>
      <c r="AD1" s="385"/>
    </row>
    <row r="2" spans="1:30" ht="15">
      <c r="A2" s="380"/>
      <c r="B2" s="382"/>
      <c r="C2" s="382"/>
      <c r="D2" s="382"/>
      <c r="E2" s="382"/>
      <c r="F2" s="380"/>
      <c r="G2" s="380"/>
      <c r="H2" s="380"/>
      <c r="I2" s="380"/>
      <c r="J2" s="380"/>
      <c r="K2" s="380"/>
      <c r="L2" s="382"/>
      <c r="M2" s="382"/>
      <c r="N2" s="382"/>
      <c r="O2" s="382"/>
      <c r="P2" s="382"/>
      <c r="Q2" s="383"/>
      <c r="R2" s="380"/>
      <c r="S2" s="380"/>
      <c r="T2" s="384"/>
      <c r="U2" s="380"/>
      <c r="V2" s="380"/>
      <c r="W2" s="382"/>
      <c r="X2" s="380"/>
      <c r="Y2" s="385"/>
      <c r="Z2" s="385"/>
      <c r="AA2" s="385"/>
      <c r="AB2" s="385"/>
      <c r="AC2" s="385"/>
      <c r="AD2" s="385"/>
    </row>
    <row r="3" spans="1:30" ht="15">
      <c r="A3" s="382"/>
      <c r="B3" s="383" t="s">
        <v>595</v>
      </c>
      <c r="C3" s="380"/>
      <c r="D3" s="381" t="s">
        <v>594</v>
      </c>
      <c r="E3" s="382"/>
      <c r="F3" s="382"/>
      <c r="G3" s="382"/>
      <c r="H3" s="380"/>
      <c r="I3" s="380"/>
      <c r="J3" s="380"/>
      <c r="K3" s="380"/>
      <c r="L3" s="380"/>
      <c r="M3" s="380"/>
      <c r="N3" s="382"/>
      <c r="O3" s="382"/>
      <c r="P3" s="382"/>
      <c r="Q3" s="382"/>
      <c r="R3" s="382"/>
      <c r="S3" s="383"/>
      <c r="T3" s="380"/>
      <c r="U3" s="380"/>
      <c r="V3" s="384"/>
      <c r="W3" s="380"/>
      <c r="X3" s="380"/>
      <c r="Y3" s="382"/>
      <c r="Z3" s="380"/>
      <c r="AA3" s="385"/>
      <c r="AB3" s="385"/>
      <c r="AC3" s="385"/>
      <c r="AD3" s="385"/>
    </row>
    <row r="4" spans="1:30" ht="15">
      <c r="A4" s="382"/>
      <c r="B4" s="383" t="s">
        <v>171</v>
      </c>
      <c r="C4" s="380"/>
      <c r="D4" s="382"/>
      <c r="E4" s="382"/>
      <c r="F4" s="382"/>
      <c r="G4" s="382"/>
      <c r="H4" s="380"/>
      <c r="I4" s="380"/>
      <c r="J4" s="380"/>
      <c r="K4" s="380"/>
      <c r="L4" s="380"/>
      <c r="M4" s="380"/>
      <c r="N4" s="382"/>
      <c r="O4" s="382"/>
      <c r="P4" s="382"/>
      <c r="Q4" s="382"/>
      <c r="R4" s="382"/>
      <c r="S4" s="383"/>
      <c r="T4" s="380"/>
      <c r="U4" s="380"/>
      <c r="V4" s="384"/>
      <c r="W4" s="380"/>
      <c r="X4" s="380"/>
      <c r="Y4" s="382"/>
      <c r="Z4" s="380"/>
      <c r="AA4" s="386"/>
      <c r="AB4" s="385"/>
      <c r="AC4" s="385"/>
      <c r="AD4" s="385"/>
    </row>
    <row r="5" spans="1:30" ht="15.75" thickBot="1">
      <c r="A5" s="387" t="s">
        <v>4</v>
      </c>
      <c r="B5" s="383"/>
      <c r="C5" s="388"/>
      <c r="D5" s="389"/>
      <c r="E5" s="389"/>
      <c r="F5" s="389"/>
      <c r="G5" s="389"/>
      <c r="H5" s="390"/>
      <c r="I5" s="380"/>
      <c r="J5" s="380"/>
      <c r="K5" s="380"/>
      <c r="L5" s="380"/>
      <c r="M5" s="380"/>
      <c r="N5" s="382"/>
      <c r="O5" s="382"/>
      <c r="P5" s="382"/>
      <c r="Q5" s="382"/>
      <c r="R5" s="382"/>
      <c r="S5" s="383"/>
      <c r="T5" s="380"/>
      <c r="U5" s="380"/>
      <c r="V5" s="384"/>
      <c r="W5" s="380"/>
      <c r="X5" s="380"/>
      <c r="Y5" s="382"/>
      <c r="Z5" s="380"/>
      <c r="AA5" s="386"/>
      <c r="AB5" s="385"/>
      <c r="AC5" s="385"/>
      <c r="AD5" s="385"/>
    </row>
    <row r="6" spans="1:30" ht="15.75" thickBot="1">
      <c r="A6" s="391"/>
      <c r="B6" s="392" t="s">
        <v>61</v>
      </c>
      <c r="C6" s="392" t="s">
        <v>5</v>
      </c>
      <c r="D6" s="393">
        <v>1</v>
      </c>
      <c r="E6" s="393">
        <v>2</v>
      </c>
      <c r="F6" s="393">
        <v>3</v>
      </c>
      <c r="G6" s="393">
        <v>4</v>
      </c>
      <c r="H6" s="393">
        <v>5</v>
      </c>
      <c r="I6" s="394">
        <v>6</v>
      </c>
      <c r="J6" s="395">
        <v>7</v>
      </c>
      <c r="K6" s="394" t="s">
        <v>7</v>
      </c>
      <c r="L6" s="394" t="s">
        <v>6</v>
      </c>
      <c r="M6" s="396" t="s">
        <v>9</v>
      </c>
      <c r="N6" s="382"/>
      <c r="O6" s="382"/>
      <c r="P6" s="382"/>
      <c r="Q6" s="382"/>
      <c r="R6" s="382"/>
      <c r="S6" s="383"/>
      <c r="T6" s="380"/>
      <c r="U6" s="380"/>
      <c r="V6" s="384"/>
      <c r="W6" s="380"/>
      <c r="X6" s="380"/>
      <c r="Y6" s="382"/>
      <c r="Z6" s="380"/>
      <c r="AA6" s="386"/>
      <c r="AB6" s="385"/>
      <c r="AC6" s="385"/>
      <c r="AD6" s="385"/>
    </row>
    <row r="7" spans="1:30" ht="15">
      <c r="A7" s="397">
        <v>1</v>
      </c>
      <c r="B7" s="398" t="s">
        <v>597</v>
      </c>
      <c r="C7" s="398" t="s">
        <v>267</v>
      </c>
      <c r="D7" s="399"/>
      <c r="E7" s="400" t="str">
        <f>+T34</f>
        <v>3-2</v>
      </c>
      <c r="F7" s="400" t="str">
        <f>+T28</f>
        <v>3-0</v>
      </c>
      <c r="G7" s="400" t="str">
        <f>+T31</f>
        <v>3-0</v>
      </c>
      <c r="H7" s="400" t="str">
        <f>+T16</f>
        <v>3-0</v>
      </c>
      <c r="I7" s="401" t="str">
        <f>+T19</f>
        <v>3-1</v>
      </c>
      <c r="J7" s="401" t="str">
        <f>+T23</f>
        <v>3-0</v>
      </c>
      <c r="K7" s="402" t="str">
        <f>+CONCATENATE(LEFT(E7)+LEFT(F7)+LEFT(G7)+LEFT(H7)+LEFT(I7)+LEFT(J7),"-",RIGHT(E7)+RIGHT(F7)+RIGHT(G7)+RIGHT(H7)+RIGHT(I7)+RIGHT(J7))</f>
        <v>18-3</v>
      </c>
      <c r="L7" s="403">
        <f>+IF(VALUE(LEFT(E7))&gt;VALUE(RIGHT(E7)),1,0)+IF(VALUE(LEFT(F7))&gt;VALUE(RIGHT(F7)),1,0)+IF(VALUE(LEFT(G7))&gt;VALUE(RIGHT(G7)),1,0)+IF(VALUE(LEFT(H7))&gt;VALUE(RIGHT(H7)),1,0)+IF(VALUE(LEFT(I7))&gt;VALUE(RIGHT(I7)),1,0)+IF(VALUE(LEFT(J7))&gt;VALUE(RIGHT(J7)),1,0)</f>
        <v>6</v>
      </c>
      <c r="M7" s="404">
        <v>1</v>
      </c>
      <c r="N7" s="405"/>
      <c r="O7" s="406"/>
      <c r="P7" s="382"/>
      <c r="Q7" s="382"/>
      <c r="R7" s="382"/>
      <c r="S7" s="383"/>
      <c r="T7" s="380"/>
      <c r="U7" s="380"/>
      <c r="V7" s="384"/>
      <c r="W7" s="380"/>
      <c r="X7" s="380"/>
      <c r="Y7" s="382"/>
      <c r="Z7" s="380"/>
      <c r="AA7" s="407" t="s">
        <v>595</v>
      </c>
      <c r="AB7" s="408"/>
      <c r="AC7" s="409"/>
      <c r="AD7" s="385"/>
    </row>
    <row r="8" spans="1:30" ht="15.75" thickBot="1">
      <c r="A8" s="397">
        <v>2</v>
      </c>
      <c r="B8" s="398" t="s">
        <v>600</v>
      </c>
      <c r="C8" s="398" t="s">
        <v>13</v>
      </c>
      <c r="D8" s="410" t="str">
        <f>+CONCATENATE(RIGHT(E7),"-",LEFT(E7))</f>
        <v>2-3</v>
      </c>
      <c r="E8" s="411"/>
      <c r="F8" s="400" t="str">
        <f>+T32</f>
        <v>1-3</v>
      </c>
      <c r="G8" s="400" t="str">
        <f>+T29</f>
        <v>0-3</v>
      </c>
      <c r="H8" s="400" t="str">
        <f>+T20</f>
        <v>3-1</v>
      </c>
      <c r="I8" s="401" t="str">
        <f>+T17</f>
        <v>3-1</v>
      </c>
      <c r="J8" s="401" t="str">
        <f>+T25</f>
        <v>3-1</v>
      </c>
      <c r="K8" s="412" t="str">
        <f>+CONCATENATE(LEFT(D8)+LEFT(F8)+LEFT(G8)+LEFT(H8)+LEFT(I8)+LEFT(J8),"-",RIGHT(D8)+RIGHT(F8)+RIGHT(G8)+RIGHT(H8)+RIGHT(I8)+RIGHT(J8))</f>
        <v>12-12</v>
      </c>
      <c r="L8" s="403">
        <f>+IF(VALUE(LEFT(D8))&gt;VALUE(RIGHT(D8)),1,0)+IF(VALUE(LEFT(F8))&gt;VALUE(RIGHT(F8)),1,0)+IF(VALUE(LEFT(G8))&gt;VALUE(RIGHT(G8)),1,0)+IF(VALUE(LEFT(H8))&gt;VALUE(RIGHT(H8)),1,0)+IF(VALUE(LEFT(I8))&gt;VALUE(RIGHT(I8)),1,0)+IF(VALUE(LEFT(J8))&gt;VALUE(RIGHT(J8)),1,0)</f>
        <v>3</v>
      </c>
      <c r="M8" s="404">
        <v>4</v>
      </c>
      <c r="N8" s="405"/>
      <c r="O8" s="406"/>
      <c r="P8" s="382"/>
      <c r="Q8" s="382"/>
      <c r="R8" s="382"/>
      <c r="S8" s="383"/>
      <c r="T8" s="380"/>
      <c r="U8" s="380"/>
      <c r="V8" s="384"/>
      <c r="W8" s="380"/>
      <c r="X8" s="380"/>
      <c r="Y8" s="382"/>
      <c r="Z8" s="380"/>
      <c r="AA8" s="413" t="s">
        <v>596</v>
      </c>
      <c r="AB8" s="414"/>
      <c r="AC8" s="415"/>
      <c r="AD8" s="385"/>
    </row>
    <row r="9" spans="1:30" ht="15">
      <c r="A9" s="397">
        <v>3</v>
      </c>
      <c r="B9" s="398" t="s">
        <v>598</v>
      </c>
      <c r="C9" s="398" t="s">
        <v>332</v>
      </c>
      <c r="D9" s="410" t="str">
        <f>+CONCATENATE(RIGHT(F7),"-",LEFT(F7))</f>
        <v>0-3</v>
      </c>
      <c r="E9" s="400" t="str">
        <f>+CONCATENATE(RIGHT(F8),"-",LEFT(F8))</f>
        <v>3-1</v>
      </c>
      <c r="F9" s="411"/>
      <c r="G9" s="400" t="str">
        <f>+T35</f>
        <v>3-1</v>
      </c>
      <c r="H9" s="400" t="str">
        <f>+T22</f>
        <v>3-1</v>
      </c>
      <c r="I9" s="401" t="str">
        <f>+T26</f>
        <v>3-1</v>
      </c>
      <c r="J9" s="401" t="str">
        <f>+T18</f>
        <v>3-2</v>
      </c>
      <c r="K9" s="412" t="str">
        <f>+CONCATENATE(LEFT(D9)+LEFT(E9)+LEFT(G9)+LEFT(H9)+LEFT(I9)+LEFT(J9),"-",RIGHT(D9)+RIGHT(E9)+RIGHT(G9)+RIGHT(H9)+RIGHT(I9)+RIGHT(J9))</f>
        <v>15-9</v>
      </c>
      <c r="L9" s="403">
        <f>+IF(VALUE(LEFT(E9))&gt;VALUE(RIGHT(E9)),1,0)+IF(VALUE(LEFT(D9))&gt;VALUE(RIGHT(D9)),1,0)+IF(VALUE(LEFT(G9))&gt;VALUE(RIGHT(G9)),1,0)+IF(VALUE(LEFT(H9))&gt;VALUE(RIGHT(H9)),1,0)+IF(VALUE(LEFT(I9))&gt;VALUE(RIGHT(I9)),1,0)+IF(VALUE(LEFT(J9))&gt;VALUE(RIGHT(J9)),1,0)</f>
        <v>5</v>
      </c>
      <c r="M9" s="404">
        <v>2</v>
      </c>
      <c r="N9" s="405"/>
      <c r="O9" s="416"/>
      <c r="P9" s="382"/>
      <c r="Q9" s="382"/>
      <c r="R9" s="382"/>
      <c r="S9" s="383"/>
      <c r="T9" s="380"/>
      <c r="U9" s="380"/>
      <c r="V9" s="384"/>
      <c r="W9" s="380"/>
      <c r="X9" s="380"/>
      <c r="Y9" s="382"/>
      <c r="Z9" s="380"/>
      <c r="AA9" s="417">
        <v>1</v>
      </c>
      <c r="AB9" s="345" t="s">
        <v>597</v>
      </c>
      <c r="AC9" s="346" t="s">
        <v>267</v>
      </c>
      <c r="AD9" s="385"/>
    </row>
    <row r="10" spans="1:30" ht="15">
      <c r="A10" s="397">
        <v>4</v>
      </c>
      <c r="B10" s="398" t="s">
        <v>599</v>
      </c>
      <c r="C10" s="398" t="s">
        <v>332</v>
      </c>
      <c r="D10" s="410" t="str">
        <f>+CONCATENATE(RIGHT(G7),"-",LEFT(G7))</f>
        <v>0-3</v>
      </c>
      <c r="E10" s="400" t="str">
        <f>+CONCATENATE(RIGHT(G8),"-",LEFT(G8))</f>
        <v>3-0</v>
      </c>
      <c r="F10" s="400" t="str">
        <f>+CONCATENATE(RIGHT(G9),"-",LEFT(G9))</f>
        <v>1-3</v>
      </c>
      <c r="G10" s="411"/>
      <c r="H10" s="400" t="str">
        <f>+T27</f>
        <v>0-3</v>
      </c>
      <c r="I10" s="401" t="str">
        <f>+T24</f>
        <v>3-1</v>
      </c>
      <c r="J10" s="401" t="str">
        <f>+T21</f>
        <v>3-1</v>
      </c>
      <c r="K10" s="412" t="str">
        <f>+CONCATENATE(LEFT(D10)+LEFT(E10)+LEFT(F10)+LEFT(H10)+LEFT(I10)+LEFT(J10),"-",RIGHT(D10)+RIGHT(E10)+RIGHT(F10)+RIGHT(H10)+RIGHT(I10)+RIGHT(J10))</f>
        <v>10-11</v>
      </c>
      <c r="L10" s="403">
        <f>+IF(VALUE(LEFT(E10))&gt;VALUE(RIGHT(E10)),1,0)+IF(VALUE(LEFT(F10))&gt;VALUE(RIGHT(F10)),1,0)+IF(VALUE(LEFT(D10))&gt;VALUE(RIGHT(D10)),1,0)+IF(VALUE(LEFT(H10))&gt;VALUE(RIGHT(H10)),1,0)+IF(VALUE(LEFT(I10))&gt;VALUE(RIGHT(I10)),1,0)+IF(VALUE(LEFT(J10))&gt;VALUE(RIGHT(J10)),1,0)</f>
        <v>3</v>
      </c>
      <c r="M10" s="404">
        <v>3</v>
      </c>
      <c r="N10" s="405"/>
      <c r="O10" s="416"/>
      <c r="P10" s="382"/>
      <c r="Q10" s="382"/>
      <c r="R10" s="382"/>
      <c r="S10" s="383"/>
      <c r="T10" s="380"/>
      <c r="U10" s="380"/>
      <c r="V10" s="384"/>
      <c r="W10" s="380"/>
      <c r="X10" s="380"/>
      <c r="Y10" s="382"/>
      <c r="Z10" s="380"/>
      <c r="AA10" s="417">
        <v>2</v>
      </c>
      <c r="AB10" s="347" t="s">
        <v>598</v>
      </c>
      <c r="AC10" s="348" t="s">
        <v>332</v>
      </c>
      <c r="AD10" s="385"/>
    </row>
    <row r="11" spans="1:30" ht="15">
      <c r="A11" s="397">
        <v>5</v>
      </c>
      <c r="B11" s="398" t="s">
        <v>602</v>
      </c>
      <c r="C11" s="398" t="s">
        <v>13</v>
      </c>
      <c r="D11" s="410" t="str">
        <f>+CONCATENATE(RIGHT(H7),"-",LEFT(H7))</f>
        <v>0-3</v>
      </c>
      <c r="E11" s="400" t="str">
        <f>+CONCATENATE(RIGHT(H8),"-",LEFT(H8))</f>
        <v>1-3</v>
      </c>
      <c r="F11" s="400" t="str">
        <f>+CONCATENATE(RIGHT(H9),"-",LEFT(H9))</f>
        <v>1-3</v>
      </c>
      <c r="G11" s="400" t="str">
        <f>+CONCATENATE(RIGHT(H10),"-",LEFT(H10))</f>
        <v>3-0</v>
      </c>
      <c r="H11" s="411"/>
      <c r="I11" s="401" t="str">
        <f>+T36</f>
        <v>0-3</v>
      </c>
      <c r="J11" s="401" t="str">
        <f>+T30</f>
        <v>3-2</v>
      </c>
      <c r="K11" s="412" t="str">
        <f>+CONCATENATE(LEFT(D11)+LEFT(E11)+LEFT(F11)+LEFT(G11)+LEFT(I11)+LEFT(J11),"-",RIGHT(D11)+RIGHT(E11)+RIGHT(F11)+RIGHT(G11)+RIGHT(I11)+RIGHT(J11))</f>
        <v>8-14</v>
      </c>
      <c r="L11" s="403">
        <f>+IF(VALUE(LEFT(E11))&gt;VALUE(RIGHT(E11)),1,0)+IF(VALUE(LEFT(F11))&gt;VALUE(RIGHT(F11)),1,0)+IF(VALUE(LEFT(G11))&gt;VALUE(RIGHT(G11)),1,0)+IF(VALUE(LEFT(D11))&gt;VALUE(RIGHT(D11)),1,0)+IF(VALUE(LEFT(I11))&gt;VALUE(RIGHT(I11)),1,0)+IF(VALUE(LEFT(J11))&gt;VALUE(RIGHT(J11)),1,0)</f>
        <v>2</v>
      </c>
      <c r="M11" s="404">
        <v>6</v>
      </c>
      <c r="N11" s="405"/>
      <c r="O11" s="416"/>
      <c r="P11" s="382"/>
      <c r="Q11" s="382"/>
      <c r="R11" s="382"/>
      <c r="S11" s="383"/>
      <c r="T11" s="380"/>
      <c r="U11" s="380"/>
      <c r="V11" s="384"/>
      <c r="W11" s="380"/>
      <c r="X11" s="380"/>
      <c r="Y11" s="382"/>
      <c r="Z11" s="380"/>
      <c r="AA11" s="417">
        <v>3</v>
      </c>
      <c r="AB11" s="347" t="s">
        <v>599</v>
      </c>
      <c r="AC11" s="348" t="s">
        <v>332</v>
      </c>
      <c r="AD11" s="385"/>
    </row>
    <row r="12" spans="1:30" ht="15.75" thickBot="1">
      <c r="A12" s="397">
        <v>6</v>
      </c>
      <c r="B12" s="398" t="s">
        <v>601</v>
      </c>
      <c r="C12" s="398" t="s">
        <v>182</v>
      </c>
      <c r="D12" s="410" t="str">
        <f>+CONCATENATE(RIGHT(I7),"-",LEFT(I7))</f>
        <v>1-3</v>
      </c>
      <c r="E12" s="400" t="str">
        <f>+CONCATENATE(RIGHT(I8),"-",LEFT(I8))</f>
        <v>1-3</v>
      </c>
      <c r="F12" s="400" t="str">
        <f>+CONCATENATE(RIGHT(I9),"-",LEFT(I9))</f>
        <v>1-3</v>
      </c>
      <c r="G12" s="400" t="str">
        <f>+CONCATENATE(RIGHT(I10),"-",LEFT(I10))</f>
        <v>1-3</v>
      </c>
      <c r="H12" s="400" t="str">
        <f>+CONCATENATE(RIGHT(I11),"-",LEFT(I11))</f>
        <v>3-0</v>
      </c>
      <c r="I12" s="411"/>
      <c r="J12" s="401" t="str">
        <f>+T33</f>
        <v>3-0</v>
      </c>
      <c r="K12" s="412" t="str">
        <f>+CONCATENATE(LEFT(D12)+LEFT(E12)+LEFT(F12)+LEFT(G12)+LEFT(H12)+LEFT(J12),"-",RIGHT(D12)+RIGHT(E12)+RIGHT(F12)+RIGHT(G12)+RIGHT(H12)+RIGHT(J12))</f>
        <v>10-12</v>
      </c>
      <c r="L12" s="403">
        <f>+IF(VALUE(LEFT(E12))&gt;VALUE(RIGHT(E12)),1,0)+IF(VALUE(LEFT(F12))&gt;VALUE(RIGHT(F12)),1,0)+IF(VALUE(LEFT(G12))&gt;VALUE(RIGHT(G12)),1,0)+IF(VALUE(LEFT(H12))&gt;VALUE(RIGHT(H12)),1,0)+IF(VALUE(LEFT(D12))&gt;VALUE(RIGHT(D12)),1,0)+IF(VALUE(LEFT(J12))&gt;VALUE(RIGHT(J12)),1,0)</f>
        <v>2</v>
      </c>
      <c r="M12" s="404">
        <v>5</v>
      </c>
      <c r="N12" s="405"/>
      <c r="O12" s="416"/>
      <c r="P12" s="382"/>
      <c r="Q12" s="382"/>
      <c r="R12" s="382"/>
      <c r="S12" s="383"/>
      <c r="T12" s="380"/>
      <c r="U12" s="380"/>
      <c r="V12" s="384"/>
      <c r="W12" s="380"/>
      <c r="X12" s="380"/>
      <c r="Y12" s="382"/>
      <c r="Z12" s="380"/>
      <c r="AA12" s="417">
        <v>4</v>
      </c>
      <c r="AB12" s="349" t="s">
        <v>600</v>
      </c>
      <c r="AC12" s="350" t="s">
        <v>13</v>
      </c>
      <c r="AD12" s="385"/>
    </row>
    <row r="13" spans="1:30" ht="15.75" thickBot="1">
      <c r="A13" s="418">
        <v>7</v>
      </c>
      <c r="B13" s="419" t="s">
        <v>609</v>
      </c>
      <c r="C13" s="419" t="s">
        <v>182</v>
      </c>
      <c r="D13" s="420" t="str">
        <f>+CONCATENATE(RIGHT(J7),"-",LEFT(J7))</f>
        <v>0-3</v>
      </c>
      <c r="E13" s="421" t="str">
        <f>+CONCATENATE(RIGHT(J8),"-",LEFT(J8))</f>
        <v>1-3</v>
      </c>
      <c r="F13" s="421" t="str">
        <f>+CONCATENATE(RIGHT(J9),"-",LEFT(J9))</f>
        <v>2-3</v>
      </c>
      <c r="G13" s="421" t="str">
        <f>+CONCATENATE(RIGHT(J10),"-",LEFT(J10))</f>
        <v>1-3</v>
      </c>
      <c r="H13" s="421" t="str">
        <f>+CONCATENATE(RIGHT(J11),"-",LEFT(J11))</f>
        <v>2-3</v>
      </c>
      <c r="I13" s="421" t="str">
        <f>+CONCATENATE(RIGHT(J12),"-",LEFT(J12))</f>
        <v>0-3</v>
      </c>
      <c r="J13" s="422"/>
      <c r="K13" s="423" t="str">
        <f>+CONCATENATE(LEFT(D13)+LEFT(E13)+LEFT(F13)+LEFT(G13)+LEFT(H13)+LEFT(I13),"-",RIGHT(D13)+RIGHT(E13)+RIGHT(F13)+RIGHT(G13)+RIGHT(H13)+RIGHT(I13))</f>
        <v>6-18</v>
      </c>
      <c r="L13" s="424">
        <f>+IF(VALUE(LEFT(E13))&gt;VALUE(RIGHT(E13)),1,0)+IF(VALUE(LEFT(F13))&gt;VALUE(RIGHT(F13)),1,0)+IF(VALUE(LEFT(G13))&gt;VALUE(RIGHT(G13)),1,0)+IF(VALUE(LEFT(H13))&gt;VALUE(RIGHT(H13)),1,0)+IF(VALUE(LEFT(D13))&gt;VALUE(RIGHT(D13)),1,0)+IF(VALUE(LEFT(I13))&gt;VALUE(RIGHT(I13)),1,0)</f>
        <v>0</v>
      </c>
      <c r="M13" s="425">
        <v>7</v>
      </c>
      <c r="N13" s="382"/>
      <c r="O13" s="382"/>
      <c r="P13" s="382"/>
      <c r="Q13" s="382"/>
      <c r="R13" s="382"/>
      <c r="S13" s="383"/>
      <c r="T13" s="380"/>
      <c r="U13" s="380"/>
      <c r="V13" s="384"/>
      <c r="W13" s="380"/>
      <c r="X13" s="380"/>
      <c r="Y13" s="382"/>
      <c r="Z13" s="380"/>
      <c r="AA13" s="413">
        <v>5</v>
      </c>
      <c r="AB13" s="343" t="s">
        <v>601</v>
      </c>
      <c r="AC13" s="344" t="s">
        <v>182</v>
      </c>
      <c r="AD13" s="385"/>
    </row>
    <row r="14" spans="1:30" ht="15.75" thickBot="1">
      <c r="A14" s="426"/>
      <c r="B14" s="427"/>
      <c r="C14" s="427"/>
      <c r="D14" s="405"/>
      <c r="E14" s="405"/>
      <c r="F14" s="405"/>
      <c r="G14" s="405"/>
      <c r="H14" s="405"/>
      <c r="I14" s="405"/>
      <c r="J14" s="428"/>
      <c r="K14" s="428"/>
      <c r="L14" s="429"/>
      <c r="M14" s="430"/>
      <c r="N14" s="382"/>
      <c r="O14" s="382"/>
      <c r="P14" s="382"/>
      <c r="Q14" s="382"/>
      <c r="R14" s="382"/>
      <c r="S14" s="383"/>
      <c r="T14" s="380"/>
      <c r="U14" s="380"/>
      <c r="V14" s="384"/>
      <c r="W14" s="380"/>
      <c r="X14" s="380"/>
      <c r="Y14" s="382"/>
      <c r="Z14" s="380"/>
      <c r="AA14" s="413">
        <v>6</v>
      </c>
      <c r="AB14" s="339" t="s">
        <v>602</v>
      </c>
      <c r="AC14" s="340" t="s">
        <v>13</v>
      </c>
      <c r="AD14" s="385"/>
    </row>
    <row r="15" spans="1:30" ht="15.75" thickBot="1">
      <c r="A15" s="431"/>
      <c r="B15" s="432"/>
      <c r="C15" s="432"/>
      <c r="D15" s="433"/>
      <c r="E15" s="433"/>
      <c r="F15" s="433"/>
      <c r="G15" s="433"/>
      <c r="H15" s="432"/>
      <c r="I15" s="433" t="s">
        <v>603</v>
      </c>
      <c r="J15" s="432" t="s">
        <v>604</v>
      </c>
      <c r="K15" s="432" t="s">
        <v>605</v>
      </c>
      <c r="L15" s="432" t="s">
        <v>606</v>
      </c>
      <c r="M15" s="432" t="s">
        <v>607</v>
      </c>
      <c r="N15" s="433"/>
      <c r="O15" s="433"/>
      <c r="P15" s="433"/>
      <c r="Q15" s="433"/>
      <c r="R15" s="433"/>
      <c r="S15" s="434"/>
      <c r="T15" s="432"/>
      <c r="U15" s="432"/>
      <c r="V15" s="435" t="s">
        <v>608</v>
      </c>
      <c r="W15" s="432"/>
      <c r="X15" s="432"/>
      <c r="Y15" s="436" t="s">
        <v>39</v>
      </c>
      <c r="Z15" s="437"/>
      <c r="AA15" s="438">
        <v>7</v>
      </c>
      <c r="AB15" s="341" t="s">
        <v>609</v>
      </c>
      <c r="AC15" s="342" t="s">
        <v>182</v>
      </c>
      <c r="AD15" s="385"/>
    </row>
    <row r="16" spans="1:30" ht="15">
      <c r="A16" s="439" t="s">
        <v>627</v>
      </c>
      <c r="B16" s="440" t="str">
        <f aca="true" t="shared" si="0" ref="B16:C18">+B7</f>
        <v>841 Mänty Arto </v>
      </c>
      <c r="C16" s="441" t="str">
        <f t="shared" si="0"/>
        <v>YNM</v>
      </c>
      <c r="D16" s="442" t="s">
        <v>610</v>
      </c>
      <c r="E16" s="495" t="str">
        <f>+B11</f>
        <v>711 Kauppinen Joni</v>
      </c>
      <c r="F16" s="495"/>
      <c r="G16" s="495"/>
      <c r="H16" s="440" t="str">
        <f>+C11</f>
        <v>OPT-86</v>
      </c>
      <c r="I16" s="443" t="s">
        <v>59</v>
      </c>
      <c r="J16" s="443" t="s">
        <v>49</v>
      </c>
      <c r="K16" s="443" t="s">
        <v>89</v>
      </c>
      <c r="L16" s="443"/>
      <c r="M16" s="443"/>
      <c r="N16" s="444"/>
      <c r="O16" s="445">
        <f aca="true" t="shared" si="1" ref="O16:S36">IF(ISTEXT(I16),IF(VALUE(SUBSTITUTE(LEFT(I16,2),"-",",0"))&gt;VALUE(SUBSTITUTE(RIGHT(I16,2),"-","")),1,0.1),0.01)</f>
        <v>1</v>
      </c>
      <c r="P16" s="445">
        <f t="shared" si="1"/>
        <v>1</v>
      </c>
      <c r="Q16" s="445">
        <f t="shared" si="1"/>
        <v>1</v>
      </c>
      <c r="R16" s="445">
        <f t="shared" si="1"/>
        <v>0.01</v>
      </c>
      <c r="S16" s="445">
        <f t="shared" si="1"/>
        <v>0.01</v>
      </c>
      <c r="T16" s="446" t="str">
        <f aca="true" t="shared" si="2" ref="T16:T36">LEFT(REPLACE(SUM(O16:S16),2,1,"-"),3)</f>
        <v>3-0</v>
      </c>
      <c r="U16" s="446"/>
      <c r="V16" s="447" t="s">
        <v>87</v>
      </c>
      <c r="W16" s="447"/>
      <c r="X16" s="448"/>
      <c r="Y16" s="449">
        <v>2</v>
      </c>
      <c r="Z16" s="450"/>
      <c r="AA16" s="385"/>
      <c r="AB16" s="385"/>
      <c r="AC16" s="385"/>
      <c r="AD16" s="385"/>
    </row>
    <row r="17" spans="1:30" ht="15">
      <c r="A17" s="451" t="s">
        <v>628</v>
      </c>
      <c r="B17" s="452" t="str">
        <f t="shared" si="0"/>
        <v>840 Kauppinen Katja</v>
      </c>
      <c r="C17" s="453" t="str">
        <f t="shared" si="0"/>
        <v>OPT-86</v>
      </c>
      <c r="D17" s="454" t="s">
        <v>610</v>
      </c>
      <c r="E17" s="496" t="str">
        <f>+B12</f>
        <v>700 Asikainen Valtteri</v>
      </c>
      <c r="F17" s="496"/>
      <c r="G17" s="496"/>
      <c r="H17" s="452" t="str">
        <f>+C12</f>
        <v>KuPTS</v>
      </c>
      <c r="I17" s="443" t="s">
        <v>42</v>
      </c>
      <c r="J17" s="443" t="s">
        <v>88</v>
      </c>
      <c r="K17" s="443" t="s">
        <v>50</v>
      </c>
      <c r="L17" s="443" t="s">
        <v>50</v>
      </c>
      <c r="M17" s="443"/>
      <c r="N17" s="444"/>
      <c r="O17" s="445">
        <f t="shared" si="1"/>
        <v>1</v>
      </c>
      <c r="P17" s="445">
        <f t="shared" si="1"/>
        <v>0.1</v>
      </c>
      <c r="Q17" s="445">
        <f t="shared" si="1"/>
        <v>1</v>
      </c>
      <c r="R17" s="445">
        <f t="shared" si="1"/>
        <v>1</v>
      </c>
      <c r="S17" s="445">
        <f t="shared" si="1"/>
        <v>0.01</v>
      </c>
      <c r="T17" s="446" t="str">
        <f t="shared" si="2"/>
        <v>3-1</v>
      </c>
      <c r="U17" s="446"/>
      <c r="V17" s="447" t="s">
        <v>196</v>
      </c>
      <c r="W17" s="447"/>
      <c r="X17" s="448"/>
      <c r="Y17" s="449">
        <v>3</v>
      </c>
      <c r="Z17" s="450"/>
      <c r="AA17" s="385"/>
      <c r="AB17" s="385"/>
      <c r="AC17" s="385"/>
      <c r="AD17" s="385"/>
    </row>
    <row r="18" spans="1:30" ht="15">
      <c r="A18" s="439" t="s">
        <v>629</v>
      </c>
      <c r="B18" s="440" t="str">
        <f t="shared" si="0"/>
        <v>800 Vehkoja Markku</v>
      </c>
      <c r="C18" s="441" t="str">
        <f t="shared" si="0"/>
        <v>YPTS</v>
      </c>
      <c r="D18" s="442" t="s">
        <v>610</v>
      </c>
      <c r="E18" s="495" t="str">
        <f>+B13</f>
        <v>591 Hyvärinen Ville</v>
      </c>
      <c r="F18" s="495"/>
      <c r="G18" s="495"/>
      <c r="H18" s="440" t="str">
        <f>+C13</f>
        <v>KuPTS</v>
      </c>
      <c r="I18" s="443" t="s">
        <v>59</v>
      </c>
      <c r="J18" s="443" t="s">
        <v>126</v>
      </c>
      <c r="K18" s="443" t="s">
        <v>126</v>
      </c>
      <c r="L18" s="443" t="s">
        <v>49</v>
      </c>
      <c r="M18" s="443" t="s">
        <v>50</v>
      </c>
      <c r="N18" s="444"/>
      <c r="O18" s="445">
        <f t="shared" si="1"/>
        <v>1</v>
      </c>
      <c r="P18" s="445">
        <f t="shared" si="1"/>
        <v>0.1</v>
      </c>
      <c r="Q18" s="445">
        <f t="shared" si="1"/>
        <v>0.1</v>
      </c>
      <c r="R18" s="445">
        <f t="shared" si="1"/>
        <v>1</v>
      </c>
      <c r="S18" s="445">
        <f t="shared" si="1"/>
        <v>1</v>
      </c>
      <c r="T18" s="446" t="str">
        <f t="shared" si="2"/>
        <v>3-2</v>
      </c>
      <c r="U18" s="446"/>
      <c r="V18" s="447" t="s">
        <v>611</v>
      </c>
      <c r="W18" s="447"/>
      <c r="X18" s="448"/>
      <c r="Y18" s="449">
        <v>4</v>
      </c>
      <c r="Z18" s="450"/>
      <c r="AA18" s="385"/>
      <c r="AB18" s="385"/>
      <c r="AC18" s="385"/>
      <c r="AD18" s="385"/>
    </row>
    <row r="19" spans="1:30" ht="15">
      <c r="A19" s="455" t="s">
        <v>630</v>
      </c>
      <c r="B19" s="456" t="str">
        <f>+B7</f>
        <v>841 Mänty Arto </v>
      </c>
      <c r="C19" s="457" t="str">
        <f>+C7</f>
        <v>YNM</v>
      </c>
      <c r="D19" s="458" t="s">
        <v>610</v>
      </c>
      <c r="E19" s="497" t="str">
        <f>+B12</f>
        <v>700 Asikainen Valtteri</v>
      </c>
      <c r="F19" s="497"/>
      <c r="G19" s="497"/>
      <c r="H19" s="456" t="str">
        <f>+C12</f>
        <v>KuPTS</v>
      </c>
      <c r="I19" s="443" t="s">
        <v>46</v>
      </c>
      <c r="J19" s="443" t="s">
        <v>612</v>
      </c>
      <c r="K19" s="443" t="s">
        <v>59</v>
      </c>
      <c r="L19" s="443" t="s">
        <v>41</v>
      </c>
      <c r="M19" s="443"/>
      <c r="N19" s="444"/>
      <c r="O19" s="445">
        <f t="shared" si="1"/>
        <v>1</v>
      </c>
      <c r="P19" s="445">
        <f t="shared" si="1"/>
        <v>0.1</v>
      </c>
      <c r="Q19" s="445">
        <f t="shared" si="1"/>
        <v>1</v>
      </c>
      <c r="R19" s="445">
        <f t="shared" si="1"/>
        <v>1</v>
      </c>
      <c r="S19" s="445">
        <f t="shared" si="1"/>
        <v>0.01</v>
      </c>
      <c r="T19" s="446" t="str">
        <f t="shared" si="2"/>
        <v>3-1</v>
      </c>
      <c r="U19" s="446"/>
      <c r="V19" s="447" t="s">
        <v>195</v>
      </c>
      <c r="W19" s="447"/>
      <c r="X19" s="448"/>
      <c r="Y19" s="449">
        <v>5</v>
      </c>
      <c r="Z19" s="450"/>
      <c r="AA19" s="385"/>
      <c r="AB19" s="385"/>
      <c r="AC19" s="385"/>
      <c r="AD19" s="385"/>
    </row>
    <row r="20" spans="1:30" ht="15">
      <c r="A20" s="439" t="s">
        <v>632</v>
      </c>
      <c r="B20" s="440" t="str">
        <f>+B8</f>
        <v>840 Kauppinen Katja</v>
      </c>
      <c r="C20" s="441" t="str">
        <f>+C8</f>
        <v>OPT-86</v>
      </c>
      <c r="D20" s="442" t="s">
        <v>610</v>
      </c>
      <c r="E20" s="495" t="str">
        <f>+B11</f>
        <v>711 Kauppinen Joni</v>
      </c>
      <c r="F20" s="495"/>
      <c r="G20" s="495"/>
      <c r="H20" s="440" t="str">
        <f>+C11</f>
        <v>OPT-86</v>
      </c>
      <c r="I20" s="443" t="s">
        <v>41</v>
      </c>
      <c r="J20" s="443" t="s">
        <v>126</v>
      </c>
      <c r="K20" s="443" t="s">
        <v>90</v>
      </c>
      <c r="L20" s="443" t="s">
        <v>90</v>
      </c>
      <c r="M20" s="443"/>
      <c r="N20" s="444"/>
      <c r="O20" s="445">
        <f t="shared" si="1"/>
        <v>1</v>
      </c>
      <c r="P20" s="445">
        <f t="shared" si="1"/>
        <v>0.1</v>
      </c>
      <c r="Q20" s="445">
        <f t="shared" si="1"/>
        <v>1</v>
      </c>
      <c r="R20" s="445">
        <f t="shared" si="1"/>
        <v>1</v>
      </c>
      <c r="S20" s="445">
        <f t="shared" si="1"/>
        <v>0.01</v>
      </c>
      <c r="T20" s="446" t="str">
        <f t="shared" si="2"/>
        <v>3-1</v>
      </c>
      <c r="U20" s="446"/>
      <c r="V20" s="447" t="s">
        <v>94</v>
      </c>
      <c r="W20" s="447"/>
      <c r="X20" s="448"/>
      <c r="Y20" s="449">
        <v>1</v>
      </c>
      <c r="Z20" s="450"/>
      <c r="AA20" s="385"/>
      <c r="AB20" s="385"/>
      <c r="AC20" s="385"/>
      <c r="AD20" s="385"/>
    </row>
    <row r="21" spans="1:30" ht="15">
      <c r="A21" s="451" t="s">
        <v>633</v>
      </c>
      <c r="B21" s="452" t="str">
        <f>+B10</f>
        <v>761 Toivonen Miika</v>
      </c>
      <c r="C21" s="453" t="str">
        <f>+C10</f>
        <v>YPTS</v>
      </c>
      <c r="D21" s="454" t="s">
        <v>610</v>
      </c>
      <c r="E21" s="496" t="str">
        <f>+B13</f>
        <v>591 Hyvärinen Ville</v>
      </c>
      <c r="F21" s="496"/>
      <c r="G21" s="496"/>
      <c r="H21" s="452" t="str">
        <f>+C13</f>
        <v>KuPTS</v>
      </c>
      <c r="I21" s="443" t="s">
        <v>55</v>
      </c>
      <c r="J21" s="443" t="s">
        <v>42</v>
      </c>
      <c r="K21" s="443" t="s">
        <v>50</v>
      </c>
      <c r="L21" s="443" t="s">
        <v>41</v>
      </c>
      <c r="M21" s="443"/>
      <c r="N21" s="444"/>
      <c r="O21" s="445">
        <f t="shared" si="1"/>
        <v>0.1</v>
      </c>
      <c r="P21" s="445">
        <f t="shared" si="1"/>
        <v>1</v>
      </c>
      <c r="Q21" s="445">
        <f t="shared" si="1"/>
        <v>1</v>
      </c>
      <c r="R21" s="445">
        <f t="shared" si="1"/>
        <v>1</v>
      </c>
      <c r="S21" s="445">
        <f t="shared" si="1"/>
        <v>0.01</v>
      </c>
      <c r="T21" s="446" t="str">
        <f t="shared" si="2"/>
        <v>3-1</v>
      </c>
      <c r="U21" s="446"/>
      <c r="V21" s="447" t="s">
        <v>613</v>
      </c>
      <c r="W21" s="447"/>
      <c r="X21" s="448"/>
      <c r="Y21" s="449">
        <v>6</v>
      </c>
      <c r="Z21" s="450"/>
      <c r="AA21" s="385"/>
      <c r="AB21" s="385"/>
      <c r="AC21" s="385"/>
      <c r="AD21" s="385"/>
    </row>
    <row r="22" spans="1:30" ht="15">
      <c r="A22" s="459" t="s">
        <v>634</v>
      </c>
      <c r="B22" s="460" t="str">
        <f>+B9</f>
        <v>800 Vehkoja Markku</v>
      </c>
      <c r="C22" s="461" t="str">
        <f>+C9</f>
        <v>YPTS</v>
      </c>
      <c r="D22" s="462" t="s">
        <v>610</v>
      </c>
      <c r="E22" s="498" t="str">
        <f>+B11</f>
        <v>711 Kauppinen Joni</v>
      </c>
      <c r="F22" s="498"/>
      <c r="G22" s="498"/>
      <c r="H22" s="460" t="str">
        <f>+C11</f>
        <v>OPT-86</v>
      </c>
      <c r="I22" s="443" t="s">
        <v>89</v>
      </c>
      <c r="J22" s="443" t="s">
        <v>56</v>
      </c>
      <c r="K22" s="443" t="s">
        <v>59</v>
      </c>
      <c r="L22" s="443" t="s">
        <v>49</v>
      </c>
      <c r="M22" s="443"/>
      <c r="N22" s="444"/>
      <c r="O22" s="445">
        <f t="shared" si="1"/>
        <v>1</v>
      </c>
      <c r="P22" s="445">
        <f t="shared" si="1"/>
        <v>0.1</v>
      </c>
      <c r="Q22" s="445">
        <f t="shared" si="1"/>
        <v>1</v>
      </c>
      <c r="R22" s="445">
        <f t="shared" si="1"/>
        <v>1</v>
      </c>
      <c r="S22" s="445">
        <f t="shared" si="1"/>
        <v>0.01</v>
      </c>
      <c r="T22" s="446" t="str">
        <f>LEFT(REPLACE(SUM(O22:S22),2,1,"-"),3)</f>
        <v>3-1</v>
      </c>
      <c r="U22" s="446"/>
      <c r="V22" s="447" t="s">
        <v>100</v>
      </c>
      <c r="W22" s="447"/>
      <c r="X22" s="448"/>
      <c r="Y22" s="449">
        <v>7</v>
      </c>
      <c r="Z22" s="450"/>
      <c r="AA22" s="385"/>
      <c r="AB22" s="385"/>
      <c r="AC22" s="385"/>
      <c r="AD22" s="385"/>
    </row>
    <row r="23" spans="1:30" ht="15">
      <c r="A23" s="455" t="s">
        <v>636</v>
      </c>
      <c r="B23" s="456" t="str">
        <f>+B7</f>
        <v>841 Mänty Arto </v>
      </c>
      <c r="C23" s="457" t="str">
        <f>+C7</f>
        <v>YNM</v>
      </c>
      <c r="D23" s="458" t="s">
        <v>610</v>
      </c>
      <c r="E23" s="497" t="str">
        <f>+B13</f>
        <v>591 Hyvärinen Ville</v>
      </c>
      <c r="F23" s="497"/>
      <c r="G23" s="497"/>
      <c r="H23" s="456" t="str">
        <f>+C13</f>
        <v>KuPTS</v>
      </c>
      <c r="I23" s="443" t="s">
        <v>58</v>
      </c>
      <c r="J23" s="443" t="s">
        <v>47</v>
      </c>
      <c r="K23" s="443" t="s">
        <v>90</v>
      </c>
      <c r="L23" s="443"/>
      <c r="M23" s="443"/>
      <c r="N23" s="444"/>
      <c r="O23" s="445">
        <f t="shared" si="1"/>
        <v>1</v>
      </c>
      <c r="P23" s="445">
        <f t="shared" si="1"/>
        <v>1</v>
      </c>
      <c r="Q23" s="445">
        <f t="shared" si="1"/>
        <v>1</v>
      </c>
      <c r="R23" s="445">
        <f t="shared" si="1"/>
        <v>0.01</v>
      </c>
      <c r="S23" s="445">
        <f t="shared" si="1"/>
        <v>0.01</v>
      </c>
      <c r="T23" s="446" t="str">
        <f t="shared" si="2"/>
        <v>3-0</v>
      </c>
      <c r="U23" s="446"/>
      <c r="V23" s="447" t="s">
        <v>614</v>
      </c>
      <c r="W23" s="447"/>
      <c r="X23" s="448"/>
      <c r="Y23" s="449">
        <v>2</v>
      </c>
      <c r="Z23" s="450"/>
      <c r="AA23" s="385"/>
      <c r="AB23" s="385"/>
      <c r="AC23" s="385"/>
      <c r="AD23" s="385"/>
    </row>
    <row r="24" spans="1:30" ht="15">
      <c r="A24" s="439" t="s">
        <v>637</v>
      </c>
      <c r="B24" s="440" t="str">
        <f>+B10</f>
        <v>761 Toivonen Miika</v>
      </c>
      <c r="C24" s="441" t="str">
        <f>+C10</f>
        <v>YPTS</v>
      </c>
      <c r="D24" s="442" t="s">
        <v>610</v>
      </c>
      <c r="E24" s="495" t="str">
        <f>+B12</f>
        <v>700 Asikainen Valtteri</v>
      </c>
      <c r="F24" s="495"/>
      <c r="G24" s="495"/>
      <c r="H24" s="440" t="str">
        <f>+C12</f>
        <v>KuPTS</v>
      </c>
      <c r="I24" s="443" t="s">
        <v>59</v>
      </c>
      <c r="J24" s="443" t="s">
        <v>126</v>
      </c>
      <c r="K24" s="443" t="s">
        <v>46</v>
      </c>
      <c r="L24" s="443" t="s">
        <v>41</v>
      </c>
      <c r="M24" s="443"/>
      <c r="N24" s="444"/>
      <c r="O24" s="445">
        <f t="shared" si="1"/>
        <v>1</v>
      </c>
      <c r="P24" s="445">
        <f t="shared" si="1"/>
        <v>0.1</v>
      </c>
      <c r="Q24" s="445">
        <f t="shared" si="1"/>
        <v>1</v>
      </c>
      <c r="R24" s="445">
        <f t="shared" si="1"/>
        <v>1</v>
      </c>
      <c r="S24" s="445">
        <f t="shared" si="1"/>
        <v>0.01</v>
      </c>
      <c r="T24" s="446" t="str">
        <f t="shared" si="2"/>
        <v>3-1</v>
      </c>
      <c r="U24" s="446"/>
      <c r="V24" s="447" t="s">
        <v>163</v>
      </c>
      <c r="W24" s="447"/>
      <c r="X24" s="448"/>
      <c r="Y24" s="449">
        <v>3</v>
      </c>
      <c r="Z24" s="450"/>
      <c r="AA24" s="385"/>
      <c r="AB24" s="385"/>
      <c r="AC24" s="385"/>
      <c r="AD24" s="385"/>
    </row>
    <row r="25" spans="1:30" ht="15">
      <c r="A25" s="451" t="s">
        <v>638</v>
      </c>
      <c r="B25" s="452" t="str">
        <f aca="true" t="shared" si="3" ref="B25:C27">+B8</f>
        <v>840 Kauppinen Katja</v>
      </c>
      <c r="C25" s="453" t="str">
        <f t="shared" si="3"/>
        <v>OPT-86</v>
      </c>
      <c r="D25" s="454" t="s">
        <v>610</v>
      </c>
      <c r="E25" s="496" t="str">
        <f>+B13</f>
        <v>591 Hyvärinen Ville</v>
      </c>
      <c r="F25" s="496"/>
      <c r="G25" s="496"/>
      <c r="H25" s="452" t="str">
        <f>+C13</f>
        <v>KuPTS</v>
      </c>
      <c r="I25" s="443" t="s">
        <v>49</v>
      </c>
      <c r="J25" s="443" t="s">
        <v>41</v>
      </c>
      <c r="K25" s="443" t="s">
        <v>88</v>
      </c>
      <c r="L25" s="443" t="s">
        <v>41</v>
      </c>
      <c r="M25" s="443"/>
      <c r="N25" s="444"/>
      <c r="O25" s="445">
        <f t="shared" si="1"/>
        <v>1</v>
      </c>
      <c r="P25" s="445">
        <f t="shared" si="1"/>
        <v>1</v>
      </c>
      <c r="Q25" s="445">
        <f t="shared" si="1"/>
        <v>0.1</v>
      </c>
      <c r="R25" s="445">
        <f t="shared" si="1"/>
        <v>1</v>
      </c>
      <c r="S25" s="445">
        <f t="shared" si="1"/>
        <v>0.01</v>
      </c>
      <c r="T25" s="446" t="str">
        <f t="shared" si="2"/>
        <v>3-1</v>
      </c>
      <c r="U25" s="446"/>
      <c r="V25" s="447" t="s">
        <v>615</v>
      </c>
      <c r="W25" s="447"/>
      <c r="X25" s="448"/>
      <c r="Y25" s="449">
        <v>5</v>
      </c>
      <c r="Z25" s="450"/>
      <c r="AA25" s="385"/>
      <c r="AB25" s="385"/>
      <c r="AC25" s="385"/>
      <c r="AD25" s="385"/>
    </row>
    <row r="26" spans="1:30" ht="15">
      <c r="A26" s="439" t="s">
        <v>639</v>
      </c>
      <c r="B26" s="440" t="str">
        <f t="shared" si="3"/>
        <v>800 Vehkoja Markku</v>
      </c>
      <c r="C26" s="441" t="str">
        <f t="shared" si="3"/>
        <v>YPTS</v>
      </c>
      <c r="D26" s="442" t="s">
        <v>610</v>
      </c>
      <c r="E26" s="495" t="str">
        <f>+B12</f>
        <v>700 Asikainen Valtteri</v>
      </c>
      <c r="F26" s="495"/>
      <c r="G26" s="495"/>
      <c r="H26" s="440" t="str">
        <f>+C12</f>
        <v>KuPTS</v>
      </c>
      <c r="I26" s="443" t="s">
        <v>98</v>
      </c>
      <c r="J26" s="443" t="s">
        <v>41</v>
      </c>
      <c r="K26" s="443" t="s">
        <v>46</v>
      </c>
      <c r="L26" s="443" t="s">
        <v>90</v>
      </c>
      <c r="M26" s="443"/>
      <c r="N26" s="444"/>
      <c r="O26" s="445">
        <f t="shared" si="1"/>
        <v>0.1</v>
      </c>
      <c r="P26" s="445">
        <f t="shared" si="1"/>
        <v>1</v>
      </c>
      <c r="Q26" s="445">
        <f t="shared" si="1"/>
        <v>1</v>
      </c>
      <c r="R26" s="445">
        <f t="shared" si="1"/>
        <v>1</v>
      </c>
      <c r="S26" s="445">
        <f t="shared" si="1"/>
        <v>0.01</v>
      </c>
      <c r="T26" s="446" t="str">
        <f t="shared" si="2"/>
        <v>3-1</v>
      </c>
      <c r="U26" s="446"/>
      <c r="V26" s="447" t="s">
        <v>24</v>
      </c>
      <c r="W26" s="447"/>
      <c r="X26" s="448"/>
      <c r="Y26" s="449">
        <v>1</v>
      </c>
      <c r="Z26" s="450"/>
      <c r="AA26" s="385"/>
      <c r="AB26" s="385"/>
      <c r="AC26" s="385"/>
      <c r="AD26" s="385"/>
    </row>
    <row r="27" spans="1:30" ht="15">
      <c r="A27" s="451" t="s">
        <v>641</v>
      </c>
      <c r="B27" s="452" t="str">
        <f t="shared" si="3"/>
        <v>761 Toivonen Miika</v>
      </c>
      <c r="C27" s="453" t="str">
        <f t="shared" si="3"/>
        <v>YPTS</v>
      </c>
      <c r="D27" s="454" t="s">
        <v>610</v>
      </c>
      <c r="E27" s="496" t="str">
        <f>+B11</f>
        <v>711 Kauppinen Joni</v>
      </c>
      <c r="F27" s="496"/>
      <c r="G27" s="496"/>
      <c r="H27" s="452" t="str">
        <f>+C11</f>
        <v>OPT-86</v>
      </c>
      <c r="I27" s="443" t="s">
        <v>126</v>
      </c>
      <c r="J27" s="443" t="s">
        <v>93</v>
      </c>
      <c r="K27" s="443" t="s">
        <v>55</v>
      </c>
      <c r="L27" s="443"/>
      <c r="M27" s="443"/>
      <c r="N27" s="444"/>
      <c r="O27" s="445">
        <f t="shared" si="1"/>
        <v>0.1</v>
      </c>
      <c r="P27" s="445">
        <f t="shared" si="1"/>
        <v>0.1</v>
      </c>
      <c r="Q27" s="445">
        <f t="shared" si="1"/>
        <v>0.1</v>
      </c>
      <c r="R27" s="445">
        <f t="shared" si="1"/>
        <v>0.01</v>
      </c>
      <c r="S27" s="445">
        <f t="shared" si="1"/>
        <v>0.01</v>
      </c>
      <c r="T27" s="446" t="str">
        <f t="shared" si="2"/>
        <v>0-3</v>
      </c>
      <c r="U27" s="446"/>
      <c r="V27" s="447" t="s">
        <v>97</v>
      </c>
      <c r="W27" s="447"/>
      <c r="X27" s="448"/>
      <c r="Y27" s="449">
        <v>7</v>
      </c>
      <c r="Z27" s="450"/>
      <c r="AA27" s="385"/>
      <c r="AB27" s="385"/>
      <c r="AC27" s="385"/>
      <c r="AD27" s="385"/>
    </row>
    <row r="28" spans="1:30" ht="15">
      <c r="A28" s="439" t="s">
        <v>642</v>
      </c>
      <c r="B28" s="440" t="str">
        <f>+B7</f>
        <v>841 Mänty Arto </v>
      </c>
      <c r="C28" s="441" t="str">
        <f>+C7</f>
        <v>YNM</v>
      </c>
      <c r="D28" s="442" t="s">
        <v>610</v>
      </c>
      <c r="E28" s="495" t="str">
        <f>+B9</f>
        <v>800 Vehkoja Markku</v>
      </c>
      <c r="F28" s="495"/>
      <c r="G28" s="495"/>
      <c r="H28" s="440" t="str">
        <f>+C9</f>
        <v>YPTS</v>
      </c>
      <c r="I28" s="443" t="s">
        <v>47</v>
      </c>
      <c r="J28" s="443" t="s">
        <v>46</v>
      </c>
      <c r="K28" s="443" t="s">
        <v>59</v>
      </c>
      <c r="L28" s="443"/>
      <c r="M28" s="443"/>
      <c r="N28" s="444"/>
      <c r="O28" s="445">
        <f t="shared" si="1"/>
        <v>1</v>
      </c>
      <c r="P28" s="445">
        <f t="shared" si="1"/>
        <v>1</v>
      </c>
      <c r="Q28" s="445">
        <f t="shared" si="1"/>
        <v>1</v>
      </c>
      <c r="R28" s="445">
        <f t="shared" si="1"/>
        <v>0.01</v>
      </c>
      <c r="S28" s="445">
        <f t="shared" si="1"/>
        <v>0.01</v>
      </c>
      <c r="T28" s="446" t="str">
        <f t="shared" si="2"/>
        <v>3-0</v>
      </c>
      <c r="U28" s="446"/>
      <c r="V28" s="447" t="s">
        <v>40</v>
      </c>
      <c r="W28" s="447"/>
      <c r="X28" s="448"/>
      <c r="Y28" s="449">
        <v>6</v>
      </c>
      <c r="Z28" s="450"/>
      <c r="AA28" s="385"/>
      <c r="AB28" s="385"/>
      <c r="AC28" s="385"/>
      <c r="AD28" s="385"/>
    </row>
    <row r="29" spans="1:30" ht="15">
      <c r="A29" s="451" t="s">
        <v>643</v>
      </c>
      <c r="B29" s="452" t="str">
        <f>+B8</f>
        <v>840 Kauppinen Katja</v>
      </c>
      <c r="C29" s="453" t="str">
        <f>+C8</f>
        <v>OPT-86</v>
      </c>
      <c r="D29" s="454" t="s">
        <v>610</v>
      </c>
      <c r="E29" s="496" t="str">
        <f>+B10</f>
        <v>761 Toivonen Miika</v>
      </c>
      <c r="F29" s="496"/>
      <c r="G29" s="496"/>
      <c r="H29" s="452" t="str">
        <f>+C10</f>
        <v>YPTS</v>
      </c>
      <c r="I29" s="443" t="s">
        <v>126</v>
      </c>
      <c r="J29" s="443" t="s">
        <v>56</v>
      </c>
      <c r="K29" s="443" t="s">
        <v>93</v>
      </c>
      <c r="L29" s="443"/>
      <c r="M29" s="443"/>
      <c r="N29" s="444"/>
      <c r="O29" s="445">
        <f t="shared" si="1"/>
        <v>0.1</v>
      </c>
      <c r="P29" s="445">
        <f t="shared" si="1"/>
        <v>0.1</v>
      </c>
      <c r="Q29" s="445">
        <f t="shared" si="1"/>
        <v>0.1</v>
      </c>
      <c r="R29" s="445">
        <f t="shared" si="1"/>
        <v>0.01</v>
      </c>
      <c r="S29" s="445">
        <f t="shared" si="1"/>
        <v>0.01</v>
      </c>
      <c r="T29" s="446" t="str">
        <f t="shared" si="2"/>
        <v>0-3</v>
      </c>
      <c r="U29" s="446"/>
      <c r="V29" s="447" t="s">
        <v>45</v>
      </c>
      <c r="W29" s="447"/>
      <c r="X29" s="448"/>
      <c r="Y29" s="449">
        <v>5</v>
      </c>
      <c r="Z29" s="450"/>
      <c r="AA29" s="385"/>
      <c r="AB29" s="385"/>
      <c r="AC29" s="385"/>
      <c r="AD29" s="385"/>
    </row>
    <row r="30" spans="1:30" ht="15">
      <c r="A30" s="439" t="s">
        <v>645</v>
      </c>
      <c r="B30" s="440" t="str">
        <f>+B11</f>
        <v>711 Kauppinen Joni</v>
      </c>
      <c r="C30" s="440" t="str">
        <f>+C11</f>
        <v>OPT-86</v>
      </c>
      <c r="D30" s="463" t="s">
        <v>610</v>
      </c>
      <c r="E30" s="495" t="str">
        <f>+B13</f>
        <v>591 Hyvärinen Ville</v>
      </c>
      <c r="F30" s="495"/>
      <c r="G30" s="495"/>
      <c r="H30" s="440" t="str">
        <f>+C13</f>
        <v>KuPTS</v>
      </c>
      <c r="I30" s="443" t="s">
        <v>41</v>
      </c>
      <c r="J30" s="443" t="s">
        <v>197</v>
      </c>
      <c r="K30" s="443" t="s">
        <v>49</v>
      </c>
      <c r="L30" s="443" t="s">
        <v>55</v>
      </c>
      <c r="M30" s="443" t="s">
        <v>49</v>
      </c>
      <c r="N30" s="444"/>
      <c r="O30" s="445">
        <f t="shared" si="1"/>
        <v>1</v>
      </c>
      <c r="P30" s="445">
        <f t="shared" si="1"/>
        <v>0.1</v>
      </c>
      <c r="Q30" s="445">
        <f t="shared" si="1"/>
        <v>1</v>
      </c>
      <c r="R30" s="445">
        <f t="shared" si="1"/>
        <v>0.1</v>
      </c>
      <c r="S30" s="445">
        <f t="shared" si="1"/>
        <v>1</v>
      </c>
      <c r="T30" s="446" t="str">
        <f t="shared" si="2"/>
        <v>3-2</v>
      </c>
      <c r="U30" s="446"/>
      <c r="V30" s="447" t="s">
        <v>616</v>
      </c>
      <c r="W30" s="447"/>
      <c r="X30" s="448"/>
      <c r="Y30" s="449">
        <v>3</v>
      </c>
      <c r="Z30" s="450"/>
      <c r="AA30" s="385"/>
      <c r="AB30" s="385"/>
      <c r="AC30" s="385"/>
      <c r="AD30" s="385"/>
    </row>
    <row r="31" spans="1:30" ht="15">
      <c r="A31" s="451" t="s">
        <v>646</v>
      </c>
      <c r="B31" s="452" t="str">
        <f>+B7</f>
        <v>841 Mänty Arto </v>
      </c>
      <c r="C31" s="453" t="str">
        <f>+C7</f>
        <v>YNM</v>
      </c>
      <c r="D31" s="454" t="s">
        <v>610</v>
      </c>
      <c r="E31" s="496" t="str">
        <f>+B10</f>
        <v>761 Toivonen Miika</v>
      </c>
      <c r="F31" s="496"/>
      <c r="G31" s="496"/>
      <c r="H31" s="452" t="str">
        <f>+C10</f>
        <v>YPTS</v>
      </c>
      <c r="I31" s="443" t="s">
        <v>90</v>
      </c>
      <c r="J31" s="443" t="s">
        <v>41</v>
      </c>
      <c r="K31" s="443" t="s">
        <v>42</v>
      </c>
      <c r="L31" s="443"/>
      <c r="M31" s="443"/>
      <c r="N31" s="444"/>
      <c r="O31" s="445">
        <f t="shared" si="1"/>
        <v>1</v>
      </c>
      <c r="P31" s="445">
        <f t="shared" si="1"/>
        <v>1</v>
      </c>
      <c r="Q31" s="445">
        <f t="shared" si="1"/>
        <v>1</v>
      </c>
      <c r="R31" s="445">
        <f t="shared" si="1"/>
        <v>0.01</v>
      </c>
      <c r="S31" s="445">
        <f t="shared" si="1"/>
        <v>0.01</v>
      </c>
      <c r="T31" s="446" t="str">
        <f t="shared" si="2"/>
        <v>3-0</v>
      </c>
      <c r="U31" s="446"/>
      <c r="V31" s="447" t="s">
        <v>48</v>
      </c>
      <c r="W31" s="447"/>
      <c r="X31" s="448"/>
      <c r="Y31" s="449">
        <v>2</v>
      </c>
      <c r="Z31" s="450"/>
      <c r="AA31" s="385"/>
      <c r="AB31" s="385"/>
      <c r="AC31" s="385"/>
      <c r="AD31" s="385"/>
    </row>
    <row r="32" spans="1:30" ht="15">
      <c r="A32" s="439" t="s">
        <v>647</v>
      </c>
      <c r="B32" s="440" t="str">
        <f>+B8</f>
        <v>840 Kauppinen Katja</v>
      </c>
      <c r="C32" s="441" t="str">
        <f>+C8</f>
        <v>OPT-86</v>
      </c>
      <c r="D32" s="442" t="s">
        <v>610</v>
      </c>
      <c r="E32" s="495" t="str">
        <f>+B9</f>
        <v>800 Vehkoja Markku</v>
      </c>
      <c r="F32" s="495"/>
      <c r="G32" s="495"/>
      <c r="H32" s="440" t="str">
        <f>+C9</f>
        <v>YPTS</v>
      </c>
      <c r="I32" s="443" t="s">
        <v>50</v>
      </c>
      <c r="J32" s="443" t="s">
        <v>98</v>
      </c>
      <c r="K32" s="443" t="s">
        <v>54</v>
      </c>
      <c r="L32" s="443" t="s">
        <v>126</v>
      </c>
      <c r="M32" s="443"/>
      <c r="N32" s="444"/>
      <c r="O32" s="445">
        <f t="shared" si="1"/>
        <v>1</v>
      </c>
      <c r="P32" s="445">
        <f t="shared" si="1"/>
        <v>0.1</v>
      </c>
      <c r="Q32" s="445">
        <f t="shared" si="1"/>
        <v>0.1</v>
      </c>
      <c r="R32" s="445">
        <f t="shared" si="1"/>
        <v>0.1</v>
      </c>
      <c r="S32" s="445">
        <f t="shared" si="1"/>
        <v>0.01</v>
      </c>
      <c r="T32" s="446" t="str">
        <f t="shared" si="2"/>
        <v>1-3</v>
      </c>
      <c r="U32" s="446"/>
      <c r="V32" s="447" t="s">
        <v>51</v>
      </c>
      <c r="W32" s="447"/>
      <c r="X32" s="448"/>
      <c r="Y32" s="449">
        <v>4</v>
      </c>
      <c r="Z32" s="450"/>
      <c r="AA32" s="385"/>
      <c r="AB32" s="385"/>
      <c r="AC32" s="385"/>
      <c r="AD32" s="385"/>
    </row>
    <row r="33" spans="1:30" ht="15">
      <c r="A33" s="451" t="s">
        <v>649</v>
      </c>
      <c r="B33" s="452" t="str">
        <f>+B12</f>
        <v>700 Asikainen Valtteri</v>
      </c>
      <c r="C33" s="453" t="str">
        <f>+C12</f>
        <v>KuPTS</v>
      </c>
      <c r="D33" s="454" t="s">
        <v>610</v>
      </c>
      <c r="E33" s="496" t="str">
        <f>+B13</f>
        <v>591 Hyvärinen Ville</v>
      </c>
      <c r="F33" s="496"/>
      <c r="G33" s="496"/>
      <c r="H33" s="452" t="str">
        <f>+C13</f>
        <v>KuPTS</v>
      </c>
      <c r="I33" s="443" t="s">
        <v>46</v>
      </c>
      <c r="J33" s="443" t="s">
        <v>59</v>
      </c>
      <c r="K33" s="443" t="s">
        <v>59</v>
      </c>
      <c r="L33" s="443"/>
      <c r="M33" s="443"/>
      <c r="N33" s="444"/>
      <c r="O33" s="445">
        <f t="shared" si="1"/>
        <v>1</v>
      </c>
      <c r="P33" s="445">
        <f t="shared" si="1"/>
        <v>1</v>
      </c>
      <c r="Q33" s="445">
        <f t="shared" si="1"/>
        <v>1</v>
      </c>
      <c r="R33" s="445">
        <f t="shared" si="1"/>
        <v>0.01</v>
      </c>
      <c r="S33" s="445">
        <f t="shared" si="1"/>
        <v>0.01</v>
      </c>
      <c r="T33" s="446" t="str">
        <f t="shared" si="2"/>
        <v>3-0</v>
      </c>
      <c r="U33" s="446"/>
      <c r="V33" s="447" t="s">
        <v>617</v>
      </c>
      <c r="W33" s="447"/>
      <c r="X33" s="448"/>
      <c r="Y33" s="449">
        <v>1</v>
      </c>
      <c r="Z33" s="450"/>
      <c r="AA33" s="385"/>
      <c r="AB33" s="385"/>
      <c r="AC33" s="385"/>
      <c r="AD33" s="385"/>
    </row>
    <row r="34" spans="1:30" ht="15">
      <c r="A34" s="439" t="s">
        <v>650</v>
      </c>
      <c r="B34" s="440" t="str">
        <f>+B7</f>
        <v>841 Mänty Arto </v>
      </c>
      <c r="C34" s="441" t="str">
        <f>+C7</f>
        <v>YNM</v>
      </c>
      <c r="D34" s="442" t="s">
        <v>610</v>
      </c>
      <c r="E34" s="495" t="str">
        <f>+B8</f>
        <v>840 Kauppinen Katja</v>
      </c>
      <c r="F34" s="495"/>
      <c r="G34" s="495"/>
      <c r="H34" s="440" t="str">
        <f>+C8</f>
        <v>OPT-86</v>
      </c>
      <c r="I34" s="443" t="s">
        <v>46</v>
      </c>
      <c r="J34" s="443" t="s">
        <v>197</v>
      </c>
      <c r="K34" s="443" t="s">
        <v>95</v>
      </c>
      <c r="L34" s="443" t="s">
        <v>89</v>
      </c>
      <c r="M34" s="443" t="s">
        <v>46</v>
      </c>
      <c r="N34" s="444"/>
      <c r="O34" s="445">
        <f t="shared" si="1"/>
        <v>1</v>
      </c>
      <c r="P34" s="445">
        <f t="shared" si="1"/>
        <v>0.1</v>
      </c>
      <c r="Q34" s="445">
        <f t="shared" si="1"/>
        <v>0.1</v>
      </c>
      <c r="R34" s="445">
        <f t="shared" si="1"/>
        <v>1</v>
      </c>
      <c r="S34" s="445">
        <f t="shared" si="1"/>
        <v>1</v>
      </c>
      <c r="T34" s="446" t="str">
        <f t="shared" si="2"/>
        <v>3-2</v>
      </c>
      <c r="U34" s="446"/>
      <c r="V34" s="447" t="s">
        <v>53</v>
      </c>
      <c r="W34" s="447"/>
      <c r="X34" s="448"/>
      <c r="Y34" s="449">
        <v>6</v>
      </c>
      <c r="Z34" s="450"/>
      <c r="AA34" s="385"/>
      <c r="AB34" s="385"/>
      <c r="AC34" s="385"/>
      <c r="AD34" s="385"/>
    </row>
    <row r="35" spans="1:30" ht="15">
      <c r="A35" s="451" t="s">
        <v>651</v>
      </c>
      <c r="B35" s="452" t="str">
        <f>+B9</f>
        <v>800 Vehkoja Markku</v>
      </c>
      <c r="C35" s="453" t="str">
        <f>+C9</f>
        <v>YPTS</v>
      </c>
      <c r="D35" s="454" t="s">
        <v>610</v>
      </c>
      <c r="E35" s="496" t="str">
        <f>+B10</f>
        <v>761 Toivonen Miika</v>
      </c>
      <c r="F35" s="496"/>
      <c r="G35" s="496"/>
      <c r="H35" s="452" t="str">
        <f>+C10</f>
        <v>YPTS</v>
      </c>
      <c r="I35" s="443" t="s">
        <v>46</v>
      </c>
      <c r="J35" s="443" t="s">
        <v>55</v>
      </c>
      <c r="K35" s="443" t="s">
        <v>58</v>
      </c>
      <c r="L35" s="443" t="s">
        <v>59</v>
      </c>
      <c r="M35" s="443"/>
      <c r="N35" s="444"/>
      <c r="O35" s="445">
        <f t="shared" si="1"/>
        <v>1</v>
      </c>
      <c r="P35" s="445">
        <f t="shared" si="1"/>
        <v>0.1</v>
      </c>
      <c r="Q35" s="445">
        <f t="shared" si="1"/>
        <v>1</v>
      </c>
      <c r="R35" s="445">
        <f t="shared" si="1"/>
        <v>1</v>
      </c>
      <c r="S35" s="445">
        <f t="shared" si="1"/>
        <v>0.01</v>
      </c>
      <c r="T35" s="446" t="str">
        <f t="shared" si="2"/>
        <v>3-1</v>
      </c>
      <c r="U35" s="446"/>
      <c r="V35" s="447" t="s">
        <v>57</v>
      </c>
      <c r="W35" s="447"/>
      <c r="X35" s="448"/>
      <c r="Y35" s="449">
        <v>7</v>
      </c>
      <c r="Z35" s="450"/>
      <c r="AA35" s="385"/>
      <c r="AB35" s="385"/>
      <c r="AC35" s="385"/>
      <c r="AD35" s="385"/>
    </row>
    <row r="36" spans="1:30" ht="15.75" thickBot="1">
      <c r="A36" s="464" t="s">
        <v>653</v>
      </c>
      <c r="B36" s="465" t="str">
        <f>+B11</f>
        <v>711 Kauppinen Joni</v>
      </c>
      <c r="C36" s="465" t="str">
        <f>+C11</f>
        <v>OPT-86</v>
      </c>
      <c r="D36" s="466" t="s">
        <v>610</v>
      </c>
      <c r="E36" s="494" t="str">
        <f>+B12</f>
        <v>700 Asikainen Valtteri</v>
      </c>
      <c r="F36" s="494"/>
      <c r="G36" s="494"/>
      <c r="H36" s="465" t="str">
        <f>+C12</f>
        <v>KuPTS</v>
      </c>
      <c r="I36" s="467" t="s">
        <v>126</v>
      </c>
      <c r="J36" s="467" t="s">
        <v>55</v>
      </c>
      <c r="K36" s="467" t="s">
        <v>95</v>
      </c>
      <c r="L36" s="467"/>
      <c r="M36" s="467"/>
      <c r="N36" s="468"/>
      <c r="O36" s="469">
        <f t="shared" si="1"/>
        <v>0.1</v>
      </c>
      <c r="P36" s="469">
        <f t="shared" si="1"/>
        <v>0.1</v>
      </c>
      <c r="Q36" s="469">
        <f t="shared" si="1"/>
        <v>0.1</v>
      </c>
      <c r="R36" s="469">
        <f t="shared" si="1"/>
        <v>0.01</v>
      </c>
      <c r="S36" s="469">
        <f t="shared" si="1"/>
        <v>0.01</v>
      </c>
      <c r="T36" s="470" t="str">
        <f t="shared" si="2"/>
        <v>0-3</v>
      </c>
      <c r="U36" s="470"/>
      <c r="V36" s="471" t="s">
        <v>199</v>
      </c>
      <c r="W36" s="471"/>
      <c r="X36" s="472"/>
      <c r="Y36" s="473">
        <v>4</v>
      </c>
      <c r="Z36" s="474"/>
      <c r="AA36" s="385"/>
      <c r="AB36" s="385"/>
      <c r="AC36" s="385"/>
      <c r="AD36" s="385"/>
    </row>
    <row r="37" spans="1:30" ht="15">
      <c r="A37" s="385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</row>
    <row r="38" spans="1:30" ht="15">
      <c r="A38" s="385"/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</row>
    <row r="39" spans="1:30" ht="15">
      <c r="A39" s="385"/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</row>
    <row r="40" spans="1:30" ht="15">
      <c r="A40" s="385"/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</row>
    <row r="41" spans="1:30" ht="15">
      <c r="A41" s="385"/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</row>
    <row r="42" spans="1:30" ht="15">
      <c r="A42" s="385"/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</row>
    <row r="43" spans="1:30" ht="15">
      <c r="A43" s="385"/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</row>
    <row r="44" spans="1:30" ht="15">
      <c r="A44" s="385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</row>
    <row r="45" spans="1:30" ht="15">
      <c r="A45" s="38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</row>
    <row r="46" spans="1:30" ht="15">
      <c r="A46" s="38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</row>
    <row r="47" spans="1:30" ht="15">
      <c r="A47" s="385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</row>
    <row r="48" spans="1:30" ht="15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</row>
  </sheetData>
  <sheetProtection/>
  <mergeCells count="21">
    <mergeCell ref="E22:G22"/>
    <mergeCell ref="E26:G26"/>
    <mergeCell ref="E27:G27"/>
    <mergeCell ref="E28:G28"/>
    <mergeCell ref="E29:G29"/>
    <mergeCell ref="E23:G23"/>
    <mergeCell ref="E24:G24"/>
    <mergeCell ref="E25:G25"/>
    <mergeCell ref="E16:G16"/>
    <mergeCell ref="E17:G17"/>
    <mergeCell ref="E18:G18"/>
    <mergeCell ref="E19:G19"/>
    <mergeCell ref="E20:G20"/>
    <mergeCell ref="E21:G21"/>
    <mergeCell ref="E36:G36"/>
    <mergeCell ref="E30:G30"/>
    <mergeCell ref="E31:G31"/>
    <mergeCell ref="E32:G32"/>
    <mergeCell ref="E33:G33"/>
    <mergeCell ref="E34:G34"/>
    <mergeCell ref="E35:G35"/>
  </mergeCells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77"/>
  <sheetViews>
    <sheetView zoomScalePageLayoutView="0" workbookViewId="0" topLeftCell="C27">
      <selection activeCell="L39" sqref="L39:N43"/>
    </sheetView>
  </sheetViews>
  <sheetFormatPr defaultColWidth="9.140625" defaultRowHeight="15"/>
  <cols>
    <col min="1" max="1" width="3.00390625" style="0" bestFit="1" customWidth="1"/>
    <col min="2" max="2" width="8.421875" style="0" customWidth="1"/>
    <col min="3" max="3" width="20.8515625" style="0" bestFit="1" customWidth="1"/>
    <col min="4" max="4" width="7.28125" style="0" bestFit="1" customWidth="1"/>
    <col min="5" max="7" width="18.140625" style="0" bestFit="1" customWidth="1"/>
    <col min="8" max="8" width="18.57421875" style="0" bestFit="1" customWidth="1"/>
    <col min="9" max="10" width="15.140625" style="0" bestFit="1" customWidth="1"/>
    <col min="13" max="13" width="22.00390625" style="0" customWidth="1"/>
    <col min="14" max="14" width="14.8515625" style="0" customWidth="1"/>
  </cols>
  <sheetData>
    <row r="2" ht="15">
      <c r="B2" s="42" t="s">
        <v>0</v>
      </c>
    </row>
    <row r="3" ht="15">
      <c r="B3" s="42" t="s">
        <v>464</v>
      </c>
    </row>
    <row r="4" ht="15.75" thickBot="1">
      <c r="B4" s="42" t="s">
        <v>2</v>
      </c>
    </row>
    <row r="5" spans="2:12" ht="15.75" thickBot="1">
      <c r="B5" s="42"/>
      <c r="L5" s="48"/>
    </row>
    <row r="6" spans="1:10" ht="15.75" thickBot="1">
      <c r="A6" s="66"/>
      <c r="B6" s="67" t="s">
        <v>3</v>
      </c>
      <c r="C6" s="67" t="s">
        <v>61</v>
      </c>
      <c r="D6" s="67" t="s">
        <v>5</v>
      </c>
      <c r="E6" s="68"/>
      <c r="F6" s="68"/>
      <c r="G6" s="68"/>
      <c r="H6" s="68"/>
      <c r="I6" s="68"/>
      <c r="J6" s="55"/>
    </row>
    <row r="7" spans="1:10" ht="15">
      <c r="A7" s="63" t="s">
        <v>10</v>
      </c>
      <c r="B7" s="63" t="s">
        <v>172</v>
      </c>
      <c r="C7" s="69" t="s">
        <v>173</v>
      </c>
      <c r="D7" s="70" t="s">
        <v>13</v>
      </c>
      <c r="E7" s="62" t="s">
        <v>173</v>
      </c>
      <c r="F7" s="62"/>
      <c r="G7" s="62"/>
      <c r="H7" s="62"/>
      <c r="I7" s="62"/>
      <c r="J7" s="72"/>
    </row>
    <row r="8" spans="1:10" ht="15">
      <c r="A8" s="63" t="s">
        <v>14</v>
      </c>
      <c r="B8" s="63"/>
      <c r="C8" s="71"/>
      <c r="D8" s="72"/>
      <c r="E8" s="62"/>
      <c r="F8" s="62" t="s">
        <v>173</v>
      </c>
      <c r="G8" s="62"/>
      <c r="H8" s="62"/>
      <c r="I8" s="62"/>
      <c r="J8" s="72"/>
    </row>
    <row r="9" spans="1:10" ht="15">
      <c r="A9" s="63" t="s">
        <v>19</v>
      </c>
      <c r="B9" s="63" t="s">
        <v>305</v>
      </c>
      <c r="C9" s="71" t="s">
        <v>306</v>
      </c>
      <c r="D9" s="72" t="s">
        <v>292</v>
      </c>
      <c r="E9" s="62" t="s">
        <v>439</v>
      </c>
      <c r="F9" s="62" t="s">
        <v>465</v>
      </c>
      <c r="G9" s="62"/>
      <c r="H9" s="62"/>
      <c r="I9" s="62"/>
      <c r="J9" s="72"/>
    </row>
    <row r="10" spans="1:10" ht="15">
      <c r="A10" s="63" t="s">
        <v>26</v>
      </c>
      <c r="B10" s="63" t="s">
        <v>419</v>
      </c>
      <c r="C10" s="71" t="s">
        <v>439</v>
      </c>
      <c r="D10" s="72" t="s">
        <v>241</v>
      </c>
      <c r="E10" s="62" t="s">
        <v>466</v>
      </c>
      <c r="F10" s="62"/>
      <c r="G10" s="62" t="s">
        <v>173</v>
      </c>
      <c r="H10" s="62"/>
      <c r="I10" s="62"/>
      <c r="J10" s="72"/>
    </row>
    <row r="11" spans="1:10" ht="15">
      <c r="A11" s="63" t="s">
        <v>81</v>
      </c>
      <c r="B11" s="63" t="s">
        <v>422</v>
      </c>
      <c r="C11" s="71" t="s">
        <v>423</v>
      </c>
      <c r="D11" s="72" t="s">
        <v>13</v>
      </c>
      <c r="E11" s="62" t="s">
        <v>423</v>
      </c>
      <c r="F11" s="62"/>
      <c r="G11" s="62" t="s">
        <v>467</v>
      </c>
      <c r="H11" s="62"/>
      <c r="I11" s="62"/>
      <c r="J11" s="72"/>
    </row>
    <row r="12" spans="1:10" ht="15">
      <c r="A12" s="63" t="s">
        <v>192</v>
      </c>
      <c r="B12" s="63" t="s">
        <v>398</v>
      </c>
      <c r="C12" s="71" t="s">
        <v>399</v>
      </c>
      <c r="D12" s="72" t="s">
        <v>29</v>
      </c>
      <c r="E12" s="62" t="s">
        <v>468</v>
      </c>
      <c r="F12" s="62" t="s">
        <v>266</v>
      </c>
      <c r="G12" s="62"/>
      <c r="H12" s="62"/>
      <c r="I12" s="62"/>
      <c r="J12" s="72"/>
    </row>
    <row r="13" spans="1:10" ht="15">
      <c r="A13" s="63" t="s">
        <v>469</v>
      </c>
      <c r="B13" s="63"/>
      <c r="C13" s="71"/>
      <c r="D13" s="72"/>
      <c r="E13" s="62" t="s">
        <v>266</v>
      </c>
      <c r="F13" s="62" t="s">
        <v>470</v>
      </c>
      <c r="G13" s="62"/>
      <c r="H13" s="62"/>
      <c r="I13" s="62"/>
      <c r="J13" s="72"/>
    </row>
    <row r="14" spans="1:10" ht="15">
      <c r="A14" s="63" t="s">
        <v>471</v>
      </c>
      <c r="B14" s="63" t="s">
        <v>265</v>
      </c>
      <c r="C14" s="71" t="s">
        <v>266</v>
      </c>
      <c r="D14" s="72" t="s">
        <v>267</v>
      </c>
      <c r="E14" s="62"/>
      <c r="F14" s="62"/>
      <c r="G14" s="62"/>
      <c r="H14" s="62" t="s">
        <v>173</v>
      </c>
      <c r="I14" s="62"/>
      <c r="J14" s="72"/>
    </row>
    <row r="15" spans="1:10" ht="15">
      <c r="A15" s="63"/>
      <c r="B15" s="63"/>
      <c r="C15" s="71"/>
      <c r="D15" s="72"/>
      <c r="E15" s="62"/>
      <c r="F15" s="62"/>
      <c r="G15" s="62"/>
      <c r="H15" s="62" t="s">
        <v>472</v>
      </c>
      <c r="I15" s="62"/>
      <c r="J15" s="72"/>
    </row>
    <row r="16" spans="1:10" ht="15">
      <c r="A16" s="63" t="s">
        <v>473</v>
      </c>
      <c r="B16" s="63" t="s">
        <v>269</v>
      </c>
      <c r="C16" s="71" t="s">
        <v>270</v>
      </c>
      <c r="D16" s="72" t="s">
        <v>13</v>
      </c>
      <c r="E16" s="62" t="s">
        <v>270</v>
      </c>
      <c r="F16" s="62"/>
      <c r="G16" s="62"/>
      <c r="H16" s="62"/>
      <c r="I16" s="62"/>
      <c r="J16" s="72"/>
    </row>
    <row r="17" spans="1:10" ht="15">
      <c r="A17" s="63" t="s">
        <v>474</v>
      </c>
      <c r="B17" s="63" t="s">
        <v>475</v>
      </c>
      <c r="C17" s="71" t="s">
        <v>476</v>
      </c>
      <c r="D17" s="72" t="s">
        <v>267</v>
      </c>
      <c r="E17" s="62" t="s">
        <v>477</v>
      </c>
      <c r="F17" s="62" t="s">
        <v>382</v>
      </c>
      <c r="G17" s="62"/>
      <c r="H17" s="62"/>
      <c r="I17" s="62"/>
      <c r="J17" s="72"/>
    </row>
    <row r="18" spans="1:10" ht="15">
      <c r="A18" s="63" t="s">
        <v>478</v>
      </c>
      <c r="B18" s="63" t="s">
        <v>286</v>
      </c>
      <c r="C18" s="71" t="s">
        <v>287</v>
      </c>
      <c r="D18" s="72" t="s">
        <v>241</v>
      </c>
      <c r="E18" s="62" t="s">
        <v>382</v>
      </c>
      <c r="F18" s="62" t="s">
        <v>479</v>
      </c>
      <c r="G18" s="62"/>
      <c r="H18" s="62"/>
      <c r="I18" s="62"/>
      <c r="J18" s="72"/>
    </row>
    <row r="19" spans="1:10" ht="15">
      <c r="A19" s="63" t="s">
        <v>480</v>
      </c>
      <c r="B19" s="63" t="s">
        <v>381</v>
      </c>
      <c r="C19" s="71" t="s">
        <v>382</v>
      </c>
      <c r="D19" s="72" t="s">
        <v>332</v>
      </c>
      <c r="E19" s="62" t="s">
        <v>481</v>
      </c>
      <c r="F19" s="62"/>
      <c r="G19" s="62" t="s">
        <v>482</v>
      </c>
      <c r="H19" s="62"/>
      <c r="I19" s="62"/>
      <c r="J19" s="72"/>
    </row>
    <row r="20" spans="1:10" ht="15">
      <c r="A20" s="63" t="s">
        <v>483</v>
      </c>
      <c r="B20" s="63" t="s">
        <v>22</v>
      </c>
      <c r="C20" s="71" t="s">
        <v>23</v>
      </c>
      <c r="D20" s="72" t="s">
        <v>13</v>
      </c>
      <c r="E20" s="62" t="s">
        <v>23</v>
      </c>
      <c r="F20" s="62"/>
      <c r="G20" s="62" t="s">
        <v>484</v>
      </c>
      <c r="H20" s="62"/>
      <c r="I20" s="62"/>
      <c r="J20" s="72"/>
    </row>
    <row r="21" spans="1:10" ht="15">
      <c r="A21" s="63" t="s">
        <v>485</v>
      </c>
      <c r="B21" s="63" t="s">
        <v>326</v>
      </c>
      <c r="C21" s="71" t="s">
        <v>327</v>
      </c>
      <c r="D21" s="72" t="s">
        <v>292</v>
      </c>
      <c r="E21" s="62" t="s">
        <v>486</v>
      </c>
      <c r="F21" s="62" t="s">
        <v>23</v>
      </c>
      <c r="G21" s="62"/>
      <c r="H21" s="62"/>
      <c r="I21" s="62"/>
      <c r="J21" s="72"/>
    </row>
    <row r="22" spans="1:10" ht="15">
      <c r="A22" s="63" t="s">
        <v>487</v>
      </c>
      <c r="B22" s="63"/>
      <c r="C22" s="71"/>
      <c r="D22" s="72"/>
      <c r="E22" s="62" t="s">
        <v>220</v>
      </c>
      <c r="F22" s="62" t="s">
        <v>488</v>
      </c>
      <c r="G22" s="62"/>
      <c r="H22" s="62"/>
      <c r="I22" s="62"/>
      <c r="J22" s="72"/>
    </row>
    <row r="23" spans="1:10" ht="15">
      <c r="A23" s="63" t="s">
        <v>489</v>
      </c>
      <c r="B23" s="63" t="s">
        <v>219</v>
      </c>
      <c r="C23" s="71" t="s">
        <v>220</v>
      </c>
      <c r="D23" s="72" t="s">
        <v>221</v>
      </c>
      <c r="E23" s="62"/>
      <c r="F23" s="62"/>
      <c r="G23" s="62"/>
      <c r="H23" s="62"/>
      <c r="I23" s="62"/>
      <c r="J23" s="72"/>
    </row>
    <row r="24" spans="1:10" ht="15">
      <c r="A24" s="63"/>
      <c r="B24" s="63"/>
      <c r="C24" s="71"/>
      <c r="D24" s="72"/>
      <c r="E24" s="62"/>
      <c r="F24" s="62"/>
      <c r="G24" s="62"/>
      <c r="H24" s="62"/>
      <c r="I24" s="62" t="s">
        <v>173</v>
      </c>
      <c r="J24" s="72"/>
    </row>
    <row r="25" spans="1:10" ht="15">
      <c r="A25" s="63" t="s">
        <v>490</v>
      </c>
      <c r="B25" s="63" t="s">
        <v>235</v>
      </c>
      <c r="C25" s="71" t="s">
        <v>236</v>
      </c>
      <c r="D25" s="72" t="s">
        <v>13</v>
      </c>
      <c r="E25" s="62" t="s">
        <v>236</v>
      </c>
      <c r="F25" s="62"/>
      <c r="G25" s="62"/>
      <c r="H25" s="62"/>
      <c r="I25" s="62" t="s">
        <v>491</v>
      </c>
      <c r="J25" s="72"/>
    </row>
    <row r="26" spans="1:10" ht="15">
      <c r="A26" s="63" t="s">
        <v>492</v>
      </c>
      <c r="B26" s="63"/>
      <c r="C26" s="71"/>
      <c r="D26" s="72"/>
      <c r="E26" s="62"/>
      <c r="F26" s="62" t="s">
        <v>236</v>
      </c>
      <c r="G26" s="62"/>
      <c r="H26" s="62"/>
      <c r="I26" s="62"/>
      <c r="J26" s="72"/>
    </row>
    <row r="27" spans="1:10" ht="15">
      <c r="A27" s="63" t="s">
        <v>493</v>
      </c>
      <c r="B27" s="63" t="s">
        <v>494</v>
      </c>
      <c r="C27" s="71" t="s">
        <v>495</v>
      </c>
      <c r="D27" s="72" t="s">
        <v>29</v>
      </c>
      <c r="E27" s="62" t="s">
        <v>18</v>
      </c>
      <c r="F27" s="62" t="s">
        <v>496</v>
      </c>
      <c r="G27" s="62"/>
      <c r="H27" s="62"/>
      <c r="I27" s="62"/>
      <c r="J27" s="72"/>
    </row>
    <row r="28" spans="1:10" ht="15">
      <c r="A28" s="63" t="s">
        <v>497</v>
      </c>
      <c r="B28" s="63" t="s">
        <v>17</v>
      </c>
      <c r="C28" s="71" t="s">
        <v>18</v>
      </c>
      <c r="D28" s="72" t="s">
        <v>13</v>
      </c>
      <c r="E28" s="62" t="s">
        <v>498</v>
      </c>
      <c r="F28" s="62"/>
      <c r="G28" s="62" t="s">
        <v>236</v>
      </c>
      <c r="H28" s="62"/>
      <c r="I28" s="62"/>
      <c r="J28" s="72"/>
    </row>
    <row r="29" spans="1:10" ht="15">
      <c r="A29" s="63" t="s">
        <v>499</v>
      </c>
      <c r="B29" s="63" t="s">
        <v>405</v>
      </c>
      <c r="C29" s="71" t="s">
        <v>406</v>
      </c>
      <c r="D29" s="72" t="s">
        <v>332</v>
      </c>
      <c r="E29" s="62" t="s">
        <v>406</v>
      </c>
      <c r="F29" s="62"/>
      <c r="G29" s="62" t="s">
        <v>500</v>
      </c>
      <c r="H29" s="62"/>
      <c r="I29" s="62"/>
      <c r="J29" s="72"/>
    </row>
    <row r="30" spans="1:10" ht="15">
      <c r="A30" s="63" t="s">
        <v>501</v>
      </c>
      <c r="B30" s="63" t="s">
        <v>301</v>
      </c>
      <c r="C30" s="71" t="s">
        <v>302</v>
      </c>
      <c r="D30" s="72" t="s">
        <v>241</v>
      </c>
      <c r="E30" s="62" t="s">
        <v>502</v>
      </c>
      <c r="F30" s="62" t="s">
        <v>311</v>
      </c>
      <c r="G30" s="62"/>
      <c r="H30" s="62"/>
      <c r="I30" s="62"/>
      <c r="J30" s="72"/>
    </row>
    <row r="31" spans="1:10" ht="15">
      <c r="A31" s="63" t="s">
        <v>503</v>
      </c>
      <c r="B31" s="63" t="s">
        <v>310</v>
      </c>
      <c r="C31" s="71" t="s">
        <v>311</v>
      </c>
      <c r="D31" s="72" t="s">
        <v>312</v>
      </c>
      <c r="E31" s="62" t="s">
        <v>311</v>
      </c>
      <c r="F31" s="62" t="s">
        <v>504</v>
      </c>
      <c r="G31" s="62"/>
      <c r="H31" s="62"/>
      <c r="I31" s="62"/>
      <c r="J31" s="72"/>
    </row>
    <row r="32" spans="1:10" ht="15">
      <c r="A32" s="63" t="s">
        <v>505</v>
      </c>
      <c r="B32" s="63" t="s">
        <v>272</v>
      </c>
      <c r="C32" s="71" t="s">
        <v>273</v>
      </c>
      <c r="D32" s="72" t="s">
        <v>246</v>
      </c>
      <c r="E32" s="62" t="s">
        <v>506</v>
      </c>
      <c r="F32" s="62"/>
      <c r="G32" s="62"/>
      <c r="H32" s="62" t="s">
        <v>507</v>
      </c>
      <c r="I32" s="62"/>
      <c r="J32" s="72"/>
    </row>
    <row r="33" spans="1:10" ht="15">
      <c r="A33" s="63"/>
      <c r="B33" s="63"/>
      <c r="C33" s="71"/>
      <c r="D33" s="72"/>
      <c r="E33" s="62"/>
      <c r="F33" s="62"/>
      <c r="G33" s="62"/>
      <c r="H33" s="62" t="s">
        <v>508</v>
      </c>
      <c r="I33" s="62"/>
      <c r="J33" s="72"/>
    </row>
    <row r="34" spans="1:10" ht="15">
      <c r="A34" s="63" t="s">
        <v>509</v>
      </c>
      <c r="B34" s="63" t="s">
        <v>239</v>
      </c>
      <c r="C34" s="71" t="s">
        <v>240</v>
      </c>
      <c r="D34" s="72" t="s">
        <v>241</v>
      </c>
      <c r="E34" s="62" t="s">
        <v>240</v>
      </c>
      <c r="F34" s="62"/>
      <c r="G34" s="62"/>
      <c r="H34" s="62"/>
      <c r="I34" s="62"/>
      <c r="J34" s="72"/>
    </row>
    <row r="35" spans="1:10" ht="15">
      <c r="A35" s="63" t="s">
        <v>510</v>
      </c>
      <c r="B35" s="63"/>
      <c r="C35" s="71"/>
      <c r="D35" s="72"/>
      <c r="E35" s="62"/>
      <c r="F35" s="62" t="s">
        <v>240</v>
      </c>
      <c r="G35" s="62"/>
      <c r="H35" s="62"/>
      <c r="I35" s="62"/>
      <c r="J35" s="72"/>
    </row>
    <row r="36" spans="1:10" ht="15">
      <c r="A36" s="63" t="s">
        <v>511</v>
      </c>
      <c r="B36" s="63" t="s">
        <v>512</v>
      </c>
      <c r="C36" s="71" t="s">
        <v>513</v>
      </c>
      <c r="D36" s="72" t="s">
        <v>29</v>
      </c>
      <c r="E36" s="62" t="s">
        <v>513</v>
      </c>
      <c r="F36" s="62" t="s">
        <v>514</v>
      </c>
      <c r="G36" s="62"/>
      <c r="H36" s="62"/>
      <c r="I36" s="62"/>
      <c r="J36" s="72"/>
    </row>
    <row r="37" spans="1:10" ht="15">
      <c r="A37" s="63" t="s">
        <v>515</v>
      </c>
      <c r="B37" s="63" t="s">
        <v>516</v>
      </c>
      <c r="C37" s="71" t="s">
        <v>517</v>
      </c>
      <c r="D37" s="72" t="s">
        <v>13</v>
      </c>
      <c r="E37" s="62" t="s">
        <v>498</v>
      </c>
      <c r="F37" s="62"/>
      <c r="G37" s="62" t="s">
        <v>240</v>
      </c>
      <c r="H37" s="62"/>
      <c r="I37" s="62"/>
      <c r="J37" s="72"/>
    </row>
    <row r="38" spans="1:10" ht="15.75" thickBot="1">
      <c r="A38" s="63" t="s">
        <v>518</v>
      </c>
      <c r="B38" s="63" t="s">
        <v>384</v>
      </c>
      <c r="C38" s="71" t="s">
        <v>385</v>
      </c>
      <c r="D38" s="72" t="s">
        <v>13</v>
      </c>
      <c r="E38" s="62" t="s">
        <v>323</v>
      </c>
      <c r="F38" s="62"/>
      <c r="G38" s="62" t="s">
        <v>519</v>
      </c>
      <c r="H38" s="62"/>
      <c r="I38" s="62"/>
      <c r="J38" s="72"/>
    </row>
    <row r="39" spans="1:14" ht="15.75" thickBot="1">
      <c r="A39" s="63" t="s">
        <v>520</v>
      </c>
      <c r="B39" s="63" t="s">
        <v>322</v>
      </c>
      <c r="C39" s="71" t="s">
        <v>323</v>
      </c>
      <c r="D39" s="72" t="s">
        <v>292</v>
      </c>
      <c r="E39" s="62" t="s">
        <v>521</v>
      </c>
      <c r="F39" s="62" t="s">
        <v>323</v>
      </c>
      <c r="G39" s="62"/>
      <c r="H39" s="62"/>
      <c r="I39" s="62"/>
      <c r="J39" s="72"/>
      <c r="L39" s="16" t="s">
        <v>593</v>
      </c>
      <c r="M39" s="17"/>
      <c r="N39" s="18"/>
    </row>
    <row r="40" spans="1:14" ht="15">
      <c r="A40" s="63" t="s">
        <v>522</v>
      </c>
      <c r="B40" s="63"/>
      <c r="C40" s="71"/>
      <c r="D40" s="72"/>
      <c r="E40" s="62" t="s">
        <v>177</v>
      </c>
      <c r="F40" s="62" t="s">
        <v>523</v>
      </c>
      <c r="G40" s="62"/>
      <c r="H40" s="62"/>
      <c r="I40" s="62"/>
      <c r="J40" s="72"/>
      <c r="L40" s="19">
        <v>1</v>
      </c>
      <c r="M40" s="14" t="s">
        <v>173</v>
      </c>
      <c r="N40" s="15" t="s">
        <v>13</v>
      </c>
    </row>
    <row r="41" spans="1:14" ht="15">
      <c r="A41" s="63" t="s">
        <v>524</v>
      </c>
      <c r="B41" s="63" t="s">
        <v>176</v>
      </c>
      <c r="C41" s="71" t="s">
        <v>177</v>
      </c>
      <c r="D41" s="72" t="s">
        <v>13</v>
      </c>
      <c r="E41" s="62"/>
      <c r="F41" s="62"/>
      <c r="G41" s="62"/>
      <c r="H41" s="62"/>
      <c r="I41" s="62"/>
      <c r="J41" s="72" t="s">
        <v>173</v>
      </c>
      <c r="L41" s="19">
        <v>2</v>
      </c>
      <c r="M41" s="10" t="s">
        <v>431</v>
      </c>
      <c r="N41" s="11" t="s">
        <v>29</v>
      </c>
    </row>
    <row r="42" spans="1:14" ht="15">
      <c r="A42" s="63"/>
      <c r="B42" s="63"/>
      <c r="C42" s="71"/>
      <c r="D42" s="72"/>
      <c r="E42" s="62"/>
      <c r="F42" s="62"/>
      <c r="G42" s="62"/>
      <c r="H42" s="62"/>
      <c r="I42" s="62"/>
      <c r="J42" s="72" t="s">
        <v>525</v>
      </c>
      <c r="L42" s="19">
        <v>3</v>
      </c>
      <c r="M42" s="10" t="s">
        <v>240</v>
      </c>
      <c r="N42" s="11" t="s">
        <v>241</v>
      </c>
    </row>
    <row r="43" spans="1:14" ht="15.75" thickBot="1">
      <c r="A43" s="63" t="s">
        <v>526</v>
      </c>
      <c r="B43" s="63" t="s">
        <v>204</v>
      </c>
      <c r="C43" s="71" t="s">
        <v>205</v>
      </c>
      <c r="D43" s="72" t="s">
        <v>182</v>
      </c>
      <c r="E43" s="62" t="s">
        <v>205</v>
      </c>
      <c r="F43" s="62"/>
      <c r="G43" s="62"/>
      <c r="H43" s="62"/>
      <c r="I43" s="62"/>
      <c r="J43" s="72"/>
      <c r="L43" s="20">
        <v>3</v>
      </c>
      <c r="M43" s="12" t="s">
        <v>340</v>
      </c>
      <c r="N43" s="13" t="s">
        <v>292</v>
      </c>
    </row>
    <row r="44" spans="1:10" ht="15">
      <c r="A44" s="63" t="s">
        <v>527</v>
      </c>
      <c r="B44" s="63"/>
      <c r="C44" s="71"/>
      <c r="D44" s="72"/>
      <c r="E44" s="62"/>
      <c r="F44" s="62" t="s">
        <v>340</v>
      </c>
      <c r="G44" s="62"/>
      <c r="H44" s="62"/>
      <c r="I44" s="62"/>
      <c r="J44" s="72"/>
    </row>
    <row r="45" spans="1:10" ht="15">
      <c r="A45" s="63" t="s">
        <v>528</v>
      </c>
      <c r="B45" s="63" t="s">
        <v>339</v>
      </c>
      <c r="C45" s="71" t="s">
        <v>340</v>
      </c>
      <c r="D45" s="72" t="s">
        <v>292</v>
      </c>
      <c r="E45" s="62" t="s">
        <v>340</v>
      </c>
      <c r="F45" s="62" t="s">
        <v>529</v>
      </c>
      <c r="G45" s="62"/>
      <c r="H45" s="62"/>
      <c r="I45" s="62"/>
      <c r="J45" s="72"/>
    </row>
    <row r="46" spans="1:10" ht="15">
      <c r="A46" s="63" t="s">
        <v>530</v>
      </c>
      <c r="B46" s="63" t="s">
        <v>358</v>
      </c>
      <c r="C46" s="71" t="s">
        <v>359</v>
      </c>
      <c r="D46" s="72" t="s">
        <v>13</v>
      </c>
      <c r="E46" s="62" t="s">
        <v>531</v>
      </c>
      <c r="F46" s="62"/>
      <c r="G46" s="62" t="s">
        <v>340</v>
      </c>
      <c r="H46" s="62"/>
      <c r="I46" s="62"/>
      <c r="J46" s="72"/>
    </row>
    <row r="47" spans="1:10" ht="15">
      <c r="A47" s="63" t="s">
        <v>532</v>
      </c>
      <c r="B47" s="63" t="s">
        <v>452</v>
      </c>
      <c r="C47" s="71" t="s">
        <v>453</v>
      </c>
      <c r="D47" s="72" t="s">
        <v>13</v>
      </c>
      <c r="E47" s="62" t="s">
        <v>276</v>
      </c>
      <c r="F47" s="62"/>
      <c r="G47" s="62" t="s">
        <v>533</v>
      </c>
      <c r="H47" s="62"/>
      <c r="I47" s="62"/>
      <c r="J47" s="72"/>
    </row>
    <row r="48" spans="1:10" ht="15">
      <c r="A48" s="63" t="s">
        <v>534</v>
      </c>
      <c r="B48" s="63" t="s">
        <v>275</v>
      </c>
      <c r="C48" s="71" t="s">
        <v>276</v>
      </c>
      <c r="D48" s="72" t="s">
        <v>241</v>
      </c>
      <c r="E48" s="62" t="s">
        <v>535</v>
      </c>
      <c r="F48" s="62" t="s">
        <v>276</v>
      </c>
      <c r="G48" s="62"/>
      <c r="H48" s="62"/>
      <c r="I48" s="62"/>
      <c r="J48" s="72"/>
    </row>
    <row r="49" spans="1:10" ht="15">
      <c r="A49" s="63" t="s">
        <v>536</v>
      </c>
      <c r="B49" s="63"/>
      <c r="C49" s="71"/>
      <c r="D49" s="72"/>
      <c r="E49" s="62" t="s">
        <v>250</v>
      </c>
      <c r="F49" s="62" t="s">
        <v>537</v>
      </c>
      <c r="G49" s="62"/>
      <c r="H49" s="62"/>
      <c r="I49" s="62"/>
      <c r="J49" s="72"/>
    </row>
    <row r="50" spans="1:10" ht="15">
      <c r="A50" s="63" t="s">
        <v>538</v>
      </c>
      <c r="B50" s="63" t="s">
        <v>249</v>
      </c>
      <c r="C50" s="71" t="s">
        <v>250</v>
      </c>
      <c r="D50" s="72" t="s">
        <v>13</v>
      </c>
      <c r="E50" s="62"/>
      <c r="F50" s="62"/>
      <c r="G50" s="62"/>
      <c r="H50" s="62" t="s">
        <v>340</v>
      </c>
      <c r="I50" s="62"/>
      <c r="J50" s="72"/>
    </row>
    <row r="51" spans="1:10" ht="15">
      <c r="A51" s="63"/>
      <c r="B51" s="63"/>
      <c r="C51" s="71"/>
      <c r="D51" s="72"/>
      <c r="E51" s="62"/>
      <c r="F51" s="62"/>
      <c r="G51" s="62"/>
      <c r="H51" s="62" t="s">
        <v>539</v>
      </c>
      <c r="I51" s="62"/>
      <c r="J51" s="72"/>
    </row>
    <row r="52" spans="1:10" ht="15">
      <c r="A52" s="63" t="s">
        <v>540</v>
      </c>
      <c r="B52" s="63" t="s">
        <v>244</v>
      </c>
      <c r="C52" s="71" t="s">
        <v>245</v>
      </c>
      <c r="D52" s="72" t="s">
        <v>246</v>
      </c>
      <c r="E52" s="62" t="s">
        <v>348</v>
      </c>
      <c r="F52" s="62"/>
      <c r="G52" s="62"/>
      <c r="H52" s="62"/>
      <c r="I52" s="62"/>
      <c r="J52" s="72"/>
    </row>
    <row r="53" spans="1:10" ht="15">
      <c r="A53" s="63" t="s">
        <v>541</v>
      </c>
      <c r="B53" s="63" t="s">
        <v>347</v>
      </c>
      <c r="C53" s="71" t="s">
        <v>348</v>
      </c>
      <c r="D53" s="72" t="s">
        <v>221</v>
      </c>
      <c r="E53" s="62" t="s">
        <v>542</v>
      </c>
      <c r="F53" s="62" t="s">
        <v>331</v>
      </c>
      <c r="G53" s="62"/>
      <c r="H53" s="62"/>
      <c r="I53" s="62"/>
      <c r="J53" s="72"/>
    </row>
    <row r="54" spans="1:10" ht="15">
      <c r="A54" s="63" t="s">
        <v>543</v>
      </c>
      <c r="B54" s="63" t="s">
        <v>433</v>
      </c>
      <c r="C54" s="71" t="s">
        <v>434</v>
      </c>
      <c r="D54" s="72" t="s">
        <v>241</v>
      </c>
      <c r="E54" s="62" t="s">
        <v>331</v>
      </c>
      <c r="F54" s="62" t="s">
        <v>544</v>
      </c>
      <c r="G54" s="62"/>
      <c r="H54" s="62"/>
      <c r="I54" s="62"/>
      <c r="J54" s="72"/>
    </row>
    <row r="55" spans="1:10" ht="15">
      <c r="A55" s="63" t="s">
        <v>545</v>
      </c>
      <c r="B55" s="63" t="s">
        <v>330</v>
      </c>
      <c r="C55" s="71" t="s">
        <v>331</v>
      </c>
      <c r="D55" s="72" t="s">
        <v>332</v>
      </c>
      <c r="E55" s="62" t="s">
        <v>546</v>
      </c>
      <c r="F55" s="62"/>
      <c r="G55" s="62" t="s">
        <v>331</v>
      </c>
      <c r="H55" s="62"/>
      <c r="I55" s="62"/>
      <c r="J55" s="72"/>
    </row>
    <row r="56" spans="1:10" ht="15">
      <c r="A56" s="63" t="s">
        <v>547</v>
      </c>
      <c r="B56" s="63" t="s">
        <v>256</v>
      </c>
      <c r="C56" s="71" t="s">
        <v>257</v>
      </c>
      <c r="D56" s="72" t="s">
        <v>13</v>
      </c>
      <c r="E56" s="62" t="s">
        <v>257</v>
      </c>
      <c r="F56" s="62"/>
      <c r="G56" s="62" t="s">
        <v>548</v>
      </c>
      <c r="H56" s="62"/>
      <c r="I56" s="62"/>
      <c r="J56" s="72"/>
    </row>
    <row r="57" spans="1:10" ht="15">
      <c r="A57" s="63" t="s">
        <v>549</v>
      </c>
      <c r="B57" s="63" t="s">
        <v>362</v>
      </c>
      <c r="C57" s="71" t="s">
        <v>363</v>
      </c>
      <c r="D57" s="72" t="s">
        <v>29</v>
      </c>
      <c r="E57" s="62" t="s">
        <v>550</v>
      </c>
      <c r="F57" s="62" t="s">
        <v>257</v>
      </c>
      <c r="G57" s="62"/>
      <c r="H57" s="62"/>
      <c r="I57" s="62"/>
      <c r="J57" s="72"/>
    </row>
    <row r="58" spans="1:10" ht="15">
      <c r="A58" s="63" t="s">
        <v>551</v>
      </c>
      <c r="B58" s="63"/>
      <c r="C58" s="71"/>
      <c r="D58" s="72"/>
      <c r="E58" s="62" t="s">
        <v>209</v>
      </c>
      <c r="F58" s="62" t="s">
        <v>552</v>
      </c>
      <c r="G58" s="62"/>
      <c r="H58" s="62"/>
      <c r="I58" s="62"/>
      <c r="J58" s="72"/>
    </row>
    <row r="59" spans="1:10" ht="15">
      <c r="A59" s="63" t="s">
        <v>553</v>
      </c>
      <c r="B59" s="63" t="s">
        <v>208</v>
      </c>
      <c r="C59" s="71" t="s">
        <v>209</v>
      </c>
      <c r="D59" s="72" t="s">
        <v>13</v>
      </c>
      <c r="E59" s="62"/>
      <c r="F59" s="62"/>
      <c r="G59" s="62"/>
      <c r="H59" s="62"/>
      <c r="I59" s="62"/>
      <c r="J59" s="72"/>
    </row>
    <row r="60" spans="1:10" ht="15">
      <c r="A60" s="63"/>
      <c r="B60" s="63"/>
      <c r="C60" s="71"/>
      <c r="D60" s="72"/>
      <c r="E60" s="62"/>
      <c r="F60" s="62"/>
      <c r="G60" s="62"/>
      <c r="H60" s="62"/>
      <c r="I60" s="62" t="s">
        <v>431</v>
      </c>
      <c r="J60" s="72"/>
    </row>
    <row r="61" spans="1:10" ht="15">
      <c r="A61" s="63" t="s">
        <v>554</v>
      </c>
      <c r="B61" s="63" t="s">
        <v>11</v>
      </c>
      <c r="C61" s="71" t="s">
        <v>12</v>
      </c>
      <c r="D61" s="72" t="s">
        <v>13</v>
      </c>
      <c r="E61" s="62" t="s">
        <v>12</v>
      </c>
      <c r="F61" s="62"/>
      <c r="G61" s="62"/>
      <c r="H61" s="62"/>
      <c r="I61" s="62" t="s">
        <v>555</v>
      </c>
      <c r="J61" s="72"/>
    </row>
    <row r="62" spans="1:10" ht="15">
      <c r="A62" s="63" t="s">
        <v>556</v>
      </c>
      <c r="B62" s="63"/>
      <c r="C62" s="71"/>
      <c r="D62" s="72"/>
      <c r="E62" s="62"/>
      <c r="F62" s="62" t="s">
        <v>352</v>
      </c>
      <c r="G62" s="62"/>
      <c r="H62" s="62"/>
      <c r="I62" s="62"/>
      <c r="J62" s="72"/>
    </row>
    <row r="63" spans="1:10" ht="15">
      <c r="A63" s="63" t="s">
        <v>557</v>
      </c>
      <c r="B63" s="63" t="s">
        <v>366</v>
      </c>
      <c r="C63" s="71" t="s">
        <v>367</v>
      </c>
      <c r="D63" s="72" t="s">
        <v>246</v>
      </c>
      <c r="E63" s="62" t="s">
        <v>352</v>
      </c>
      <c r="F63" s="62" t="s">
        <v>558</v>
      </c>
      <c r="G63" s="62"/>
      <c r="H63" s="62"/>
      <c r="I63" s="62"/>
      <c r="J63" s="72"/>
    </row>
    <row r="64" spans="1:10" ht="15">
      <c r="A64" s="63" t="s">
        <v>559</v>
      </c>
      <c r="B64" s="63" t="s">
        <v>351</v>
      </c>
      <c r="C64" s="71" t="s">
        <v>352</v>
      </c>
      <c r="D64" s="72" t="s">
        <v>13</v>
      </c>
      <c r="E64" s="62" t="s">
        <v>560</v>
      </c>
      <c r="F64" s="62"/>
      <c r="G64" s="62" t="s">
        <v>352</v>
      </c>
      <c r="H64" s="62"/>
      <c r="I64" s="62"/>
      <c r="J64" s="72"/>
    </row>
    <row r="65" spans="1:10" ht="15">
      <c r="A65" s="63" t="s">
        <v>561</v>
      </c>
      <c r="B65" s="63" t="s">
        <v>408</v>
      </c>
      <c r="C65" s="71" t="s">
        <v>409</v>
      </c>
      <c r="D65" s="72" t="s">
        <v>332</v>
      </c>
      <c r="E65" s="62" t="s">
        <v>375</v>
      </c>
      <c r="F65" s="62"/>
      <c r="G65" s="62" t="s">
        <v>562</v>
      </c>
      <c r="H65" s="62"/>
      <c r="I65" s="62"/>
      <c r="J65" s="72"/>
    </row>
    <row r="66" spans="1:10" ht="15">
      <c r="A66" s="63" t="s">
        <v>563</v>
      </c>
      <c r="B66" s="63" t="s">
        <v>374</v>
      </c>
      <c r="C66" s="71" t="s">
        <v>375</v>
      </c>
      <c r="D66" s="72" t="s">
        <v>241</v>
      </c>
      <c r="E66" s="62" t="s">
        <v>564</v>
      </c>
      <c r="F66" s="62" t="s">
        <v>450</v>
      </c>
      <c r="G66" s="62"/>
      <c r="H66" s="62"/>
      <c r="I66" s="62"/>
      <c r="J66" s="72"/>
    </row>
    <row r="67" spans="1:10" ht="15">
      <c r="A67" s="63" t="s">
        <v>565</v>
      </c>
      <c r="B67" s="63" t="s">
        <v>449</v>
      </c>
      <c r="C67" s="71" t="s">
        <v>450</v>
      </c>
      <c r="D67" s="72" t="s">
        <v>267</v>
      </c>
      <c r="E67" s="62" t="s">
        <v>450</v>
      </c>
      <c r="F67" s="62" t="s">
        <v>566</v>
      </c>
      <c r="G67" s="62"/>
      <c r="H67" s="62"/>
      <c r="I67" s="62"/>
      <c r="J67" s="72"/>
    </row>
    <row r="68" spans="1:10" ht="15">
      <c r="A68" s="63" t="s">
        <v>567</v>
      </c>
      <c r="B68" s="63" t="s">
        <v>260</v>
      </c>
      <c r="C68" s="71" t="s">
        <v>261</v>
      </c>
      <c r="D68" s="72" t="s">
        <v>262</v>
      </c>
      <c r="E68" s="62" t="s">
        <v>568</v>
      </c>
      <c r="F68" s="62"/>
      <c r="G68" s="62"/>
      <c r="H68" s="62" t="s">
        <v>569</v>
      </c>
      <c r="I68" s="62"/>
      <c r="J68" s="72"/>
    </row>
    <row r="69" spans="1:10" ht="15">
      <c r="A69" s="63"/>
      <c r="B69" s="63"/>
      <c r="C69" s="71"/>
      <c r="D69" s="72"/>
      <c r="E69" s="62"/>
      <c r="F69" s="62"/>
      <c r="G69" s="62"/>
      <c r="H69" s="62" t="s">
        <v>570</v>
      </c>
      <c r="I69" s="62"/>
      <c r="J69" s="72"/>
    </row>
    <row r="70" spans="1:10" ht="15">
      <c r="A70" s="63" t="s">
        <v>571</v>
      </c>
      <c r="B70" s="63" t="s">
        <v>253</v>
      </c>
      <c r="C70" s="71" t="s">
        <v>254</v>
      </c>
      <c r="D70" s="72" t="s">
        <v>221</v>
      </c>
      <c r="E70" s="62" t="s">
        <v>254</v>
      </c>
      <c r="F70" s="62"/>
      <c r="G70" s="62"/>
      <c r="H70" s="62"/>
      <c r="I70" s="62"/>
      <c r="J70" s="72"/>
    </row>
    <row r="71" spans="1:10" ht="15">
      <c r="A71" s="63" t="s">
        <v>572</v>
      </c>
      <c r="B71" s="63"/>
      <c r="C71" s="71"/>
      <c r="D71" s="72"/>
      <c r="E71" s="62"/>
      <c r="F71" s="62" t="s">
        <v>573</v>
      </c>
      <c r="G71" s="62"/>
      <c r="H71" s="62"/>
      <c r="I71" s="62"/>
      <c r="J71" s="72"/>
    </row>
    <row r="72" spans="1:10" ht="15">
      <c r="A72" s="63" t="s">
        <v>574</v>
      </c>
      <c r="B72" s="63" t="s">
        <v>430</v>
      </c>
      <c r="C72" s="71" t="s">
        <v>431</v>
      </c>
      <c r="D72" s="72" t="s">
        <v>29</v>
      </c>
      <c r="E72" s="62" t="s">
        <v>431</v>
      </c>
      <c r="F72" s="62" t="s">
        <v>575</v>
      </c>
      <c r="G72" s="62"/>
      <c r="H72" s="62"/>
      <c r="I72" s="62"/>
      <c r="J72" s="72"/>
    </row>
    <row r="73" spans="1:10" ht="15">
      <c r="A73" s="63" t="s">
        <v>576</v>
      </c>
      <c r="B73" s="63" t="s">
        <v>298</v>
      </c>
      <c r="C73" s="71" t="s">
        <v>299</v>
      </c>
      <c r="D73" s="72" t="s">
        <v>13</v>
      </c>
      <c r="E73" s="62" t="s">
        <v>577</v>
      </c>
      <c r="F73" s="62"/>
      <c r="G73" s="62" t="s">
        <v>431</v>
      </c>
      <c r="H73" s="62"/>
      <c r="I73" s="62"/>
      <c r="J73" s="72"/>
    </row>
    <row r="74" spans="1:10" ht="15">
      <c r="A74" s="63" t="s">
        <v>578</v>
      </c>
      <c r="B74" s="63" t="s">
        <v>319</v>
      </c>
      <c r="C74" s="71" t="s">
        <v>320</v>
      </c>
      <c r="D74" s="72" t="s">
        <v>241</v>
      </c>
      <c r="E74" s="62" t="s">
        <v>320</v>
      </c>
      <c r="F74" s="62" t="s">
        <v>579</v>
      </c>
      <c r="G74" s="62" t="s">
        <v>580</v>
      </c>
      <c r="H74" s="62"/>
      <c r="I74" s="62"/>
      <c r="J74" s="72"/>
    </row>
    <row r="75" spans="1:10" ht="15">
      <c r="A75" s="63" t="s">
        <v>581</v>
      </c>
      <c r="B75" s="63" t="s">
        <v>419</v>
      </c>
      <c r="C75" s="71" t="s">
        <v>420</v>
      </c>
      <c r="D75" s="72" t="s">
        <v>292</v>
      </c>
      <c r="E75" s="62" t="s">
        <v>582</v>
      </c>
      <c r="F75" s="62" t="s">
        <v>583</v>
      </c>
      <c r="G75" s="62"/>
      <c r="H75" s="62"/>
      <c r="I75" s="62"/>
      <c r="J75" s="72"/>
    </row>
    <row r="76" spans="1:10" ht="15">
      <c r="A76" s="63" t="s">
        <v>584</v>
      </c>
      <c r="B76" s="63"/>
      <c r="C76" s="71"/>
      <c r="D76" s="72"/>
      <c r="E76" s="62" t="s">
        <v>201</v>
      </c>
      <c r="F76" s="62"/>
      <c r="G76" s="62"/>
      <c r="H76" s="62"/>
      <c r="I76" s="62"/>
      <c r="J76" s="72"/>
    </row>
    <row r="77" spans="1:10" ht="15.75" thickBot="1">
      <c r="A77" s="64" t="s">
        <v>585</v>
      </c>
      <c r="B77" s="64" t="s">
        <v>160</v>
      </c>
      <c r="C77" s="73" t="s">
        <v>201</v>
      </c>
      <c r="D77" s="74" t="s">
        <v>13</v>
      </c>
      <c r="E77" s="65"/>
      <c r="F77" s="65"/>
      <c r="G77" s="65"/>
      <c r="H77" s="65"/>
      <c r="I77" s="65"/>
      <c r="J77" s="7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zoomScale="55" zoomScaleNormal="55" zoomScalePageLayoutView="0" workbookViewId="0" topLeftCell="A1">
      <selection activeCell="AC21" sqref="AC21"/>
    </sheetView>
  </sheetViews>
  <sheetFormatPr defaultColWidth="9.140625" defaultRowHeight="15"/>
  <cols>
    <col min="1" max="1" width="3.8515625" style="0" bestFit="1" customWidth="1"/>
    <col min="3" max="3" width="27.7109375" style="0" bestFit="1" customWidth="1"/>
    <col min="4" max="4" width="13.421875" style="0" bestFit="1" customWidth="1"/>
    <col min="5" max="7" width="6.421875" style="0" bestFit="1" customWidth="1"/>
    <col min="8" max="8" width="12.140625" style="0" customWidth="1"/>
    <col min="9" max="9" width="11.7109375" style="0" bestFit="1" customWidth="1"/>
    <col min="10" max="13" width="10.140625" style="0" bestFit="1" customWidth="1"/>
    <col min="14" max="14" width="8.7109375" style="0" bestFit="1" customWidth="1"/>
    <col min="15" max="15" width="6.7109375" style="0" bestFit="1" customWidth="1"/>
    <col min="26" max="26" width="27.7109375" style="0" bestFit="1" customWidth="1"/>
    <col min="27" max="27" width="13.421875" style="0" bestFit="1" customWidth="1"/>
  </cols>
  <sheetData>
    <row r="1" spans="1:25" ht="27">
      <c r="A1" s="154"/>
      <c r="B1" s="155"/>
      <c r="C1" s="156"/>
      <c r="D1" s="156"/>
      <c r="E1" s="155"/>
      <c r="F1" s="155"/>
      <c r="G1" s="155"/>
      <c r="H1" s="155"/>
      <c r="I1" s="156"/>
      <c r="J1" s="156"/>
      <c r="K1" s="156"/>
      <c r="L1" s="156"/>
      <c r="M1" s="156"/>
      <c r="N1" s="156"/>
      <c r="O1" s="155"/>
      <c r="P1" s="155"/>
      <c r="Q1" s="155"/>
      <c r="R1" s="155"/>
      <c r="S1" s="155"/>
      <c r="T1" s="157"/>
      <c r="U1" s="156"/>
      <c r="V1" s="158"/>
      <c r="W1" s="156"/>
      <c r="X1" s="155"/>
      <c r="Y1" s="156"/>
    </row>
    <row r="2" spans="1:25" ht="27.75" thickBot="1">
      <c r="A2" s="159"/>
      <c r="B2" s="160" t="s">
        <v>618</v>
      </c>
      <c r="C2" s="161"/>
      <c r="D2" s="161"/>
      <c r="E2" s="161"/>
      <c r="F2" s="161"/>
      <c r="G2" s="161"/>
      <c r="H2" s="161"/>
      <c r="I2" s="161"/>
      <c r="J2" s="162"/>
      <c r="K2" s="163"/>
      <c r="L2" s="163"/>
      <c r="M2" s="163"/>
      <c r="N2" s="163"/>
      <c r="O2" s="164"/>
      <c r="P2" s="164"/>
      <c r="Q2" s="164"/>
      <c r="R2" s="164"/>
      <c r="S2" s="164"/>
      <c r="T2" s="165"/>
      <c r="U2" s="163"/>
      <c r="V2" s="166"/>
      <c r="W2" s="163"/>
      <c r="X2" s="164"/>
      <c r="Y2" s="163"/>
    </row>
    <row r="3" spans="1:27" ht="28.5" thickBot="1">
      <c r="A3" s="154"/>
      <c r="B3" s="167" t="s">
        <v>4</v>
      </c>
      <c r="C3" s="168"/>
      <c r="D3" s="169"/>
      <c r="E3" s="170"/>
      <c r="F3" s="170"/>
      <c r="G3" s="170"/>
      <c r="H3" s="170"/>
      <c r="I3" s="171"/>
      <c r="J3" s="172"/>
      <c r="K3" s="172"/>
      <c r="L3" s="172"/>
      <c r="M3" s="172"/>
      <c r="N3" s="172"/>
      <c r="O3" s="173"/>
      <c r="P3" s="173"/>
      <c r="Q3" s="155"/>
      <c r="R3" s="155"/>
      <c r="S3" s="155"/>
      <c r="T3" s="157"/>
      <c r="U3" s="156"/>
      <c r="V3" s="158"/>
      <c r="W3" s="156"/>
      <c r="X3" s="155"/>
      <c r="Y3" s="261" t="s">
        <v>618</v>
      </c>
      <c r="Z3" s="266"/>
      <c r="AA3" s="267"/>
    </row>
    <row r="4" spans="1:27" ht="27.75" thickBot="1">
      <c r="A4" s="154"/>
      <c r="B4" s="174"/>
      <c r="C4" s="175" t="s">
        <v>61</v>
      </c>
      <c r="D4" s="175" t="s">
        <v>5</v>
      </c>
      <c r="E4" s="176">
        <v>1</v>
      </c>
      <c r="F4" s="176">
        <v>2</v>
      </c>
      <c r="G4" s="176">
        <v>3</v>
      </c>
      <c r="H4" s="176">
        <v>4</v>
      </c>
      <c r="I4" s="176">
        <v>5</v>
      </c>
      <c r="J4" s="177">
        <v>6</v>
      </c>
      <c r="K4" s="178">
        <v>7</v>
      </c>
      <c r="L4" s="178">
        <v>8</v>
      </c>
      <c r="M4" s="177" t="s">
        <v>7</v>
      </c>
      <c r="N4" s="177" t="s">
        <v>6</v>
      </c>
      <c r="O4" s="179" t="s">
        <v>9</v>
      </c>
      <c r="P4" s="173"/>
      <c r="Q4" s="173"/>
      <c r="R4" s="155"/>
      <c r="S4" s="155"/>
      <c r="T4" s="180"/>
      <c r="U4" s="156"/>
      <c r="V4" s="158"/>
      <c r="W4" s="156"/>
      <c r="X4" s="155"/>
      <c r="Y4" s="262" t="s">
        <v>596</v>
      </c>
      <c r="Z4" s="268"/>
      <c r="AA4" s="269"/>
    </row>
    <row r="5" spans="1:27" ht="27.75">
      <c r="A5" s="154">
        <v>1</v>
      </c>
      <c r="B5" s="181">
        <v>848</v>
      </c>
      <c r="C5" s="182" t="s">
        <v>619</v>
      </c>
      <c r="D5" s="182" t="s">
        <v>332</v>
      </c>
      <c r="E5" s="183"/>
      <c r="F5" s="184" t="str">
        <f>+U39</f>
        <v>1-3</v>
      </c>
      <c r="G5" s="184" t="str">
        <f>+U31</f>
        <v>1-3</v>
      </c>
      <c r="H5" s="185" t="str">
        <f>+U35</f>
        <v>3-0</v>
      </c>
      <c r="I5" s="184" t="str">
        <f>+U15</f>
        <v>0-3</v>
      </c>
      <c r="J5" s="185" t="str">
        <f>+U19</f>
        <v>3-0</v>
      </c>
      <c r="K5" s="185" t="str">
        <f>+U24</f>
        <v>0-3</v>
      </c>
      <c r="L5" s="185" t="str">
        <f>+U28</f>
        <v>0-3</v>
      </c>
      <c r="M5" s="186" t="str">
        <f>+CONCATENATE(LEFT(F5)+LEFT(G5)+LEFT(H5)+LEFT(I5)+LEFT(J5)+LEFT(K5)+LEFT(L5),"-",RIGHT(F5)+RIGHT(G5)+RIGHT(H5)+RIGHT(I5)+RIGHT(J5)+RIGHT(K5)+RIGHT(L5))</f>
        <v>8-15</v>
      </c>
      <c r="N5" s="94">
        <f>+IF(VALUE(LEFT(F5))&gt;VALUE(RIGHT(F5)),1,0)+IF(VALUE(LEFT(G5))&gt;VALUE(RIGHT(G5)),1,0)+IF(VALUE(LEFT(H5))&gt;VALUE(RIGHT(H5)),1,0)+IF(VALUE(LEFT(I5))&gt;VALUE(RIGHT(I5)),1,0)+IF(VALUE(LEFT(J5))&gt;VALUE(RIGHT(J5)),1,0)+IF(VALUE(LEFT(K5))&gt;VALUE(RIGHT(K5)),1,0)+IF(VALUE(LEFT(L5))&gt;VALUE(RIGHT(L5)),1,0)</f>
        <v>2</v>
      </c>
      <c r="O5" s="187">
        <v>5</v>
      </c>
      <c r="P5" s="188"/>
      <c r="Q5" s="189"/>
      <c r="R5" s="155"/>
      <c r="S5" s="155"/>
      <c r="T5" s="180"/>
      <c r="U5" s="156"/>
      <c r="V5" s="158"/>
      <c r="W5" s="156"/>
      <c r="X5" s="155"/>
      <c r="Y5" s="263">
        <v>1</v>
      </c>
      <c r="Z5" s="253" t="s">
        <v>620</v>
      </c>
      <c r="AA5" s="254" t="s">
        <v>246</v>
      </c>
    </row>
    <row r="6" spans="1:33" ht="27.75">
      <c r="A6" s="154">
        <v>2</v>
      </c>
      <c r="B6" s="181">
        <v>795</v>
      </c>
      <c r="C6" s="182" t="s">
        <v>621</v>
      </c>
      <c r="D6" s="182" t="s">
        <v>332</v>
      </c>
      <c r="E6" s="184" t="str">
        <f>+CONCATENATE(RIGHT(F5),"-",LEFT(F5))</f>
        <v>3-1</v>
      </c>
      <c r="F6" s="183"/>
      <c r="G6" s="184" t="str">
        <f>+U36</f>
        <v>2-3</v>
      </c>
      <c r="H6" s="184" t="str">
        <f>+U32</f>
        <v>3-0</v>
      </c>
      <c r="I6" s="184" t="str">
        <f>+U20</f>
        <v>0-3</v>
      </c>
      <c r="J6" s="185" t="str">
        <f>+U16</f>
        <v>3-0</v>
      </c>
      <c r="K6" s="185" t="str">
        <f>+U27</f>
        <v>3-0</v>
      </c>
      <c r="L6" s="185" t="str">
        <f>+U25</f>
        <v>1-3</v>
      </c>
      <c r="M6" s="190" t="str">
        <f>+CONCATENATE(LEFT(E6)+LEFT(G6)+LEFT(H6)+LEFT(I6)+LEFT(J6)+LEFT(K6)+LEFT(L6),"-",RIGHT(E6)+RIGHT(G6)+RIGHT(H6)+RIGHT(I6)+RIGHT(J6)+RIGHT(K6)+RIGHT(L6))</f>
        <v>15-10</v>
      </c>
      <c r="N6" s="94">
        <f>+IF(VALUE(LEFT(G6))&gt;VALUE(RIGHT(G6)),1,0)+IF(VALUE(LEFT(H6))&gt;VALUE(RIGHT(H6)),1,0)+IF(VALUE(LEFT(I6))&gt;VALUE(RIGHT(I6)),1,0)+IF(VALUE(LEFT(J6))&gt;VALUE(RIGHT(J6)),1,0)+IF(VALUE(LEFT(K6))&gt;VALUE(RIGHT(K6)),1,0)+IF(VALUE(LEFT(L6))&gt;VALUE(RIGHT(L6)),1,0)+IF(VALUE(LEFT(E6))&gt;VALUE(RIGHT(E6)),1,0)</f>
        <v>4</v>
      </c>
      <c r="O6" s="187">
        <v>4</v>
      </c>
      <c r="P6" s="188"/>
      <c r="Q6" s="189"/>
      <c r="R6" s="155"/>
      <c r="S6" s="155"/>
      <c r="T6" s="180"/>
      <c r="U6" s="156"/>
      <c r="V6" s="158"/>
      <c r="W6" s="156"/>
      <c r="X6" s="155"/>
      <c r="Y6" s="263">
        <v>2</v>
      </c>
      <c r="Z6" s="255" t="s">
        <v>622</v>
      </c>
      <c r="AA6" s="256" t="s">
        <v>332</v>
      </c>
      <c r="AD6" s="34"/>
      <c r="AE6" s="34"/>
      <c r="AF6" s="34"/>
      <c r="AG6" s="34"/>
    </row>
    <row r="7" spans="1:33" ht="27.75">
      <c r="A7" s="154">
        <v>3</v>
      </c>
      <c r="B7" s="181">
        <v>761</v>
      </c>
      <c r="C7" s="182" t="s">
        <v>622</v>
      </c>
      <c r="D7" s="182" t="s">
        <v>332</v>
      </c>
      <c r="E7" s="184" t="str">
        <f>+CONCATENATE(RIGHT(G5),"-",LEFT(G5))</f>
        <v>3-1</v>
      </c>
      <c r="F7" s="184" t="str">
        <f>+CONCATENATE(RIGHT(G6),"-",LEFT(G6))</f>
        <v>3-2</v>
      </c>
      <c r="G7" s="183"/>
      <c r="H7" s="184" t="str">
        <f>+U40</f>
        <v>3-0</v>
      </c>
      <c r="I7" s="184" t="str">
        <f>+U23</f>
        <v>1-3</v>
      </c>
      <c r="J7" s="185" t="str">
        <f>+U29</f>
        <v>3-0</v>
      </c>
      <c r="K7" s="185" t="str">
        <f>+U17</f>
        <v>3-1</v>
      </c>
      <c r="L7" s="185" t="str">
        <f>+U21</f>
        <v>3-0</v>
      </c>
      <c r="M7" s="190" t="str">
        <f>+CONCATENATE(LEFT(E7)+LEFT(F7)+LEFT(H7)+LEFT(I7)+LEFT(J7)+LEFT(K7)+LEFT(L7),"-",RIGHT(E7)+RIGHT(F7)+RIGHT(H7)+RIGHT(I7)+RIGHT(J7)+RIGHT(K7)+RIGHT(L7))</f>
        <v>19-7</v>
      </c>
      <c r="N7" s="191">
        <f>+IF(VALUE(LEFT(F7))&gt;VALUE(RIGHT(F7)),1,0)+IF(VALUE(LEFT(E7))&gt;VALUE(RIGHT(E7)),1,0)+IF(VALUE(LEFT(H7))&gt;VALUE(RIGHT(H7)),1,0)+IF(VALUE(LEFT(I7))&gt;VALUE(RIGHT(I7)),1,0)+IF(VALUE(LEFT(J7))&gt;VALUE(RIGHT(J7)),1,0)+IF(VALUE(LEFT(K7))&gt;VALUE(RIGHT(K7)),1,0)+IF(VALUE(LEFT(L7))&gt;VALUE(RIGHT(L7)),1,0)</f>
        <v>6</v>
      </c>
      <c r="O7" s="187">
        <v>2</v>
      </c>
      <c r="P7" s="188"/>
      <c r="Q7" s="192"/>
      <c r="R7" s="155"/>
      <c r="S7" s="155"/>
      <c r="T7" s="180"/>
      <c r="U7" s="156"/>
      <c r="V7" s="158"/>
      <c r="W7" s="156"/>
      <c r="X7" s="155"/>
      <c r="Y7" s="263">
        <v>3</v>
      </c>
      <c r="Z7" s="255" t="s">
        <v>623</v>
      </c>
      <c r="AA7" s="256" t="s">
        <v>13</v>
      </c>
      <c r="AD7" s="34"/>
      <c r="AE7" s="34"/>
      <c r="AF7" s="34"/>
      <c r="AG7" s="34"/>
    </row>
    <row r="8" spans="1:33" ht="27.75">
      <c r="A8" s="154">
        <v>4</v>
      </c>
      <c r="B8" s="181">
        <v>750</v>
      </c>
      <c r="C8" s="182" t="s">
        <v>624</v>
      </c>
      <c r="D8" s="182" t="s">
        <v>332</v>
      </c>
      <c r="E8" s="185" t="str">
        <f>+CONCATENATE(RIGHT(H5),"-",LEFT(H5))</f>
        <v>0-3</v>
      </c>
      <c r="F8" s="184" t="str">
        <f>+CONCATENATE(RIGHT(H6),"-",LEFT(H6))</f>
        <v>0-3</v>
      </c>
      <c r="G8" s="184" t="str">
        <f>+CONCATENATE(RIGHT(H7),"-",LEFT(H7))</f>
        <v>0-3</v>
      </c>
      <c r="H8" s="183"/>
      <c r="I8" s="184" t="str">
        <f>+U30</f>
        <v>0-3</v>
      </c>
      <c r="J8" s="185" t="str">
        <f>+U26</f>
        <v>3-0</v>
      </c>
      <c r="K8" s="185" t="str">
        <f>+U22</f>
        <v>3-0</v>
      </c>
      <c r="L8" s="185" t="str">
        <f>+U18</f>
        <v>1-3</v>
      </c>
      <c r="M8" s="190" t="str">
        <f>+CONCATENATE(LEFT(E8)+LEFT(F8)+LEFT(I8)+LEFT(J8)+LEFT(K8)+LEFT(L8),"-",RIGHT(E8)+RIGHT(F8)+RIGHT(I8)+RIGHT(J8)+RIGHT(K8)+RIGHT(L8))</f>
        <v>7-12</v>
      </c>
      <c r="N8" s="191">
        <f>+IF(VALUE(LEFT(F8))&gt;VALUE(RIGHT(F8)),1,0)+IF(VALUE(LEFT(G8))&gt;VALUE(RIGHT(G8)),1,0)+IF(VALUE(LEFT(E8))&gt;VALUE(RIGHT(E8)),1,0)+IF(VALUE(LEFT(I8))&gt;VALUE(RIGHT(I8)),1,0)+IF(VALUE(LEFT(J8))&gt;VALUE(RIGHT(J8)),1,0)+IF(VALUE(LEFT(K8))&gt;VALUE(RIGHT(K8)),1,0)+IF(VALUE(LEFT(L8))&gt;VALUE(RIGHT(L8)),1,0)</f>
        <v>2</v>
      </c>
      <c r="O8" s="187">
        <v>6</v>
      </c>
      <c r="P8" s="188"/>
      <c r="Q8" s="194"/>
      <c r="R8" s="155"/>
      <c r="S8" s="155"/>
      <c r="T8" s="180"/>
      <c r="U8" s="156"/>
      <c r="V8" s="158"/>
      <c r="W8" s="156"/>
      <c r="X8" s="155"/>
      <c r="Y8" s="264">
        <v>4</v>
      </c>
      <c r="Z8" s="257" t="s">
        <v>621</v>
      </c>
      <c r="AA8" s="258" t="s">
        <v>332</v>
      </c>
      <c r="AD8" s="475"/>
      <c r="AE8" s="475"/>
      <c r="AF8" s="34"/>
      <c r="AG8" s="34"/>
    </row>
    <row r="9" spans="1:33" ht="27.75">
      <c r="A9" s="154">
        <v>5</v>
      </c>
      <c r="B9" s="181">
        <v>750</v>
      </c>
      <c r="C9" s="182" t="s">
        <v>620</v>
      </c>
      <c r="D9" s="182" t="s">
        <v>246</v>
      </c>
      <c r="E9" s="184" t="str">
        <f>+CONCATENATE(RIGHT(I5),"-",LEFT(I5))</f>
        <v>3-0</v>
      </c>
      <c r="F9" s="184" t="str">
        <f>+CONCATENATE(RIGHT(I6),"-",LEFT(I6))</f>
        <v>3-0</v>
      </c>
      <c r="G9" s="185" t="str">
        <f>+CONCATENATE(RIGHT(I7),"-",LEFT(I7))</f>
        <v>3-1</v>
      </c>
      <c r="H9" s="184" t="str">
        <f>+CONCATENATE(RIGHT(I8),"-",LEFT(I8))</f>
        <v>3-0</v>
      </c>
      <c r="I9" s="183"/>
      <c r="J9" s="185" t="str">
        <f>+U41</f>
        <v>3-0</v>
      </c>
      <c r="K9" s="185" t="str">
        <f>+U33</f>
        <v>3-0</v>
      </c>
      <c r="L9" s="185" t="str">
        <f>+U37</f>
        <v>3-0</v>
      </c>
      <c r="M9" s="190" t="str">
        <f>+CONCATENATE(LEFT(E9)+LEFT(F9)+LEFT(G9)+LEFT(H9)+LEFT(J9)+LEFT(K9)+LEFT(L9),"-",RIGHT(E9)+RIGHT(F9)+RIGHT(G9)+RIGHT(H9)+RIGHT(J9)+RIGHT(K9)+RIGHT(L9))</f>
        <v>21-1</v>
      </c>
      <c r="N9" s="191">
        <f>+IF(VALUE(LEFT(F9))&gt;VALUE(RIGHT(F9)),1,0)+IF(VALUE(LEFT(G9))&gt;VALUE(RIGHT(G9)),1,0)+IF(VALUE(LEFT(H9))&gt;VALUE(RIGHT(H9)),1,0)+IF(VALUE(LEFT(E9))&gt;VALUE(RIGHT(E9)),1,0)+IF(VALUE(LEFT(J9))&gt;VALUE(RIGHT(J9)),1,0)+IF(VALUE(LEFT(K9))&gt;VALUE(RIGHT(K9)),1,0)+IF(VALUE(LEFT(L9))&gt;VALUE(RIGHT(L9)),1,0)</f>
        <v>7</v>
      </c>
      <c r="O9" s="187">
        <v>1</v>
      </c>
      <c r="P9" s="188"/>
      <c r="Q9" s="192"/>
      <c r="R9" s="155"/>
      <c r="S9" s="155"/>
      <c r="T9" s="180"/>
      <c r="U9" s="156"/>
      <c r="V9" s="158"/>
      <c r="W9" s="156"/>
      <c r="X9" s="155"/>
      <c r="Y9" s="263">
        <v>5</v>
      </c>
      <c r="Z9" s="255" t="s">
        <v>619</v>
      </c>
      <c r="AA9" s="256" t="s">
        <v>332</v>
      </c>
      <c r="AD9" s="34"/>
      <c r="AE9" s="34"/>
      <c r="AF9" s="34"/>
      <c r="AG9" s="34"/>
    </row>
    <row r="10" spans="1:27" ht="27.75">
      <c r="A10" s="154">
        <v>6</v>
      </c>
      <c r="B10" s="181">
        <v>749</v>
      </c>
      <c r="C10" s="182" t="s">
        <v>626</v>
      </c>
      <c r="D10" s="182" t="s">
        <v>332</v>
      </c>
      <c r="E10" s="184" t="str">
        <f>+CONCATENATE(RIGHT(J5),"-",LEFT(J5))</f>
        <v>0-3</v>
      </c>
      <c r="F10" s="184" t="str">
        <f>+CONCATENATE(RIGHT(J6),"-",LEFT(J6))</f>
        <v>0-3</v>
      </c>
      <c r="G10" s="184" t="str">
        <f>+CONCATENATE(RIGHT(J7),"-",LEFT(J7))</f>
        <v>0-3</v>
      </c>
      <c r="H10" s="184" t="str">
        <f>+CONCATENATE(RIGHT(J8),"-",LEFT(J8))</f>
        <v>0-3</v>
      </c>
      <c r="I10" s="184" t="str">
        <f>+CONCATENATE(RIGHT(J9),"-",LEFT(J9))</f>
        <v>0-3</v>
      </c>
      <c r="J10" s="195"/>
      <c r="K10" s="185" t="str">
        <f>+U38</f>
        <v>1-3</v>
      </c>
      <c r="L10" s="185" t="str">
        <f>+U34</f>
        <v>0-3</v>
      </c>
      <c r="M10" s="190" t="str">
        <f>+CONCATENATE(LEFT(E10)+LEFT(F10)+LEFT(G10)+LEFT(H10)+LEFT(I10)+LEFT(K10)+LEFT(L10),"-",RIGHT(E10)+RIGHT(F10)+RIGHT(G10)+RIGHT(H10)+RIGHT(I10)+RIGHT(K10)+RIGHT(L10))</f>
        <v>1-21</v>
      </c>
      <c r="N10" s="191">
        <f>+IF(VALUE(LEFT(F10))&gt;VALUE(RIGHT(F10)),1,0)+IF(VALUE(LEFT(G10))&gt;VALUE(RIGHT(G10)),1,0)+IF(VALUE(LEFT(H10))&gt;VALUE(RIGHT(H10)),1,0)+IF(VALUE(LEFT(I10))&gt;VALUE(RIGHT(I10)),1,0)+IF(VALUE(LEFT(E10))&gt;VALUE(RIGHT(E10)),1,0)+IF(VALUE(LEFT(K10))&gt;VALUE(RIGHT(K10)),1,0)+IF(VALUE(LEFT(L10))&gt;VALUE(RIGHT(L10)),1,0)</f>
        <v>0</v>
      </c>
      <c r="O10" s="187">
        <v>8</v>
      </c>
      <c r="P10" s="188"/>
      <c r="Q10" s="192"/>
      <c r="R10" s="155"/>
      <c r="S10" s="155"/>
      <c r="T10" s="180"/>
      <c r="U10" s="156"/>
      <c r="V10" s="158"/>
      <c r="W10" s="156"/>
      <c r="X10" s="155"/>
      <c r="Y10" s="263">
        <v>6</v>
      </c>
      <c r="Z10" s="255" t="s">
        <v>624</v>
      </c>
      <c r="AA10" s="256" t="s">
        <v>332</v>
      </c>
    </row>
    <row r="11" spans="1:27" ht="27.75">
      <c r="A11" s="154">
        <v>7</v>
      </c>
      <c r="B11" s="196">
        <v>734</v>
      </c>
      <c r="C11" s="182" t="s">
        <v>625</v>
      </c>
      <c r="D11" s="182" t="s">
        <v>13</v>
      </c>
      <c r="E11" s="185" t="str">
        <f>+CONCATENATE(RIGHT(K5),"-",LEFT(K5))</f>
        <v>3-0</v>
      </c>
      <c r="F11" s="185" t="str">
        <f>+CONCATENATE(RIGHT(K6),"-",LEFT(K6))</f>
        <v>0-3</v>
      </c>
      <c r="G11" s="185" t="str">
        <f>+CONCATENATE(RIGHT(K7),"-",LEFT(K7))</f>
        <v>1-3</v>
      </c>
      <c r="H11" s="185" t="str">
        <f>+CONCATENATE(RIGHT(K8),"-",LEFT(K8))</f>
        <v>0-3</v>
      </c>
      <c r="I11" s="184" t="str">
        <f>+CONCATENATE(RIGHT(K9),"-",LEFT(K9))</f>
        <v>0-3</v>
      </c>
      <c r="J11" s="184" t="str">
        <f>+CONCATENATE(RIGHT(K10),"-",LEFT(K10))</f>
        <v>3-1</v>
      </c>
      <c r="K11" s="197"/>
      <c r="L11" s="185" t="str">
        <f>+U42</f>
        <v>0-3</v>
      </c>
      <c r="M11" s="190" t="str">
        <f>+CONCATENATE(LEFT(E11)+LEFT(F11)+LEFT(G11)+LEFT(H11)+LEFT(I11)+LEFT(J11)+LEFT(L11),"-",RIGHT(E11)+RIGHT(F11)+RIGHT(G11)+RIGHT(H11)+RIGHT(I11)+RIGHT(J11)+RIGHT(L11))</f>
        <v>7-16</v>
      </c>
      <c r="N11" s="191">
        <f>+IF(VALUE(LEFT(F11))&gt;VALUE(RIGHT(F11)),1,0)+IF(VALUE(LEFT(G11))&gt;VALUE(RIGHT(G11)),1,0)+IF(VALUE(LEFT(H11))&gt;VALUE(RIGHT(H11)),1,0)+IF(VALUE(LEFT(I11))&gt;VALUE(RIGHT(I11)),1,0)+IF(VALUE(LEFT(E11))&gt;VALUE(RIGHT(E11)),1,0)+IF(VALUE(LEFT(L11))&gt;VALUE(RIGHT(L11)),1,0)+IF(VALUE(LEFT(J11))&gt;VALUE(RIGHT(J11)),1,0)</f>
        <v>2</v>
      </c>
      <c r="O11" s="187">
        <v>7</v>
      </c>
      <c r="P11" s="188"/>
      <c r="Q11" s="155"/>
      <c r="R11" s="155"/>
      <c r="S11" s="155"/>
      <c r="T11" s="180"/>
      <c r="U11" s="156"/>
      <c r="V11" s="158"/>
      <c r="W11" s="156"/>
      <c r="X11" s="155"/>
      <c r="Y11" s="263">
        <v>7</v>
      </c>
      <c r="Z11" s="255" t="s">
        <v>625</v>
      </c>
      <c r="AA11" s="256" t="s">
        <v>13</v>
      </c>
    </row>
    <row r="12" spans="1:27" ht="28.5" thickBot="1">
      <c r="A12" s="154">
        <v>8</v>
      </c>
      <c r="B12" s="198">
        <v>711</v>
      </c>
      <c r="C12" s="193" t="s">
        <v>623</v>
      </c>
      <c r="D12" s="193" t="s">
        <v>13</v>
      </c>
      <c r="E12" s="199" t="str">
        <f>+CONCATENATE(RIGHT(L5),"-",LEFT(L5))</f>
        <v>3-0</v>
      </c>
      <c r="F12" s="199" t="str">
        <f>+CONCATENATE(RIGHT(L6),"-",LEFT(L6))</f>
        <v>3-1</v>
      </c>
      <c r="G12" s="199" t="str">
        <f>+CONCATENATE(RIGHT(L7),"-",LEFT(L7))</f>
        <v>0-3</v>
      </c>
      <c r="H12" s="199" t="str">
        <f>+CONCATENATE(RIGHT(L8),"-",LEFT(L8))</f>
        <v>3-1</v>
      </c>
      <c r="I12" s="199" t="str">
        <f>+CONCATENATE(RIGHT(L9),"-",LEFT(L9))</f>
        <v>0-3</v>
      </c>
      <c r="J12" s="199" t="str">
        <f>+CONCATENATE(RIGHT(L10),"-",LEFT(L10))</f>
        <v>3-0</v>
      </c>
      <c r="K12" s="199" t="str">
        <f>+CONCATENATE(RIGHT(L11),"-",LEFT(L11))</f>
        <v>3-0</v>
      </c>
      <c r="L12" s="200"/>
      <c r="M12" s="201" t="str">
        <f>+CONCATENATE(LEFT(E12)+LEFT(F12)+LEFT(G12)+LEFT(H12)+LEFT(I12)+LEFT(J12)+LEFT(K12),"-",RIGHT(E12)+RIGHT(F12)+RIGHT(G12)+RIGHT(H12)+RIGHT(I12)+RIGHT(J12)+RIGHT(K12))</f>
        <v>15-8</v>
      </c>
      <c r="N12" s="202">
        <f>+IF(VALUE(LEFT(F12))&gt;VALUE(RIGHT(F12)),1,0)+IF(VALUE(LEFT(G12))&gt;VALUE(RIGHT(G12)),1,0)+IF(VALUE(LEFT(H12))&gt;VALUE(RIGHT(H12)),1,0)+IF(VALUE(LEFT(I12))&gt;VALUE(RIGHT(I12)),1,0)+IF(VALUE(LEFT(E12))&gt;VALUE(RIGHT(E12)),1,0)+IF(VALUE(LEFT(K12))&gt;VALUE(RIGHT(K12)),1,0)+IF(VALUE(LEFT(J12))&gt;VALUE(RIGHT(J12)),1,0)</f>
        <v>5</v>
      </c>
      <c r="O12" s="187">
        <v>3</v>
      </c>
      <c r="P12" s="188"/>
      <c r="Q12" s="155"/>
      <c r="R12" s="155"/>
      <c r="S12" s="155"/>
      <c r="T12" s="180"/>
      <c r="U12" s="156"/>
      <c r="V12" s="158"/>
      <c r="W12" s="156"/>
      <c r="X12" s="155"/>
      <c r="Y12" s="265">
        <v>8</v>
      </c>
      <c r="Z12" s="259" t="s">
        <v>626</v>
      </c>
      <c r="AA12" s="260" t="s">
        <v>332</v>
      </c>
    </row>
    <row r="13" spans="1:25" ht="28.5" thickBot="1">
      <c r="A13" s="154"/>
      <c r="B13" s="203"/>
      <c r="C13" s="204"/>
      <c r="D13" s="204"/>
      <c r="E13" s="205"/>
      <c r="F13" s="205"/>
      <c r="G13" s="205"/>
      <c r="H13" s="205"/>
      <c r="I13" s="205"/>
      <c r="J13" s="205"/>
      <c r="K13" s="205"/>
      <c r="L13" s="206"/>
      <c r="M13" s="206"/>
      <c r="N13" s="113"/>
      <c r="O13" s="207"/>
      <c r="P13" s="188"/>
      <c r="Q13" s="155"/>
      <c r="R13" s="155"/>
      <c r="S13" s="155"/>
      <c r="T13" s="180"/>
      <c r="U13" s="156"/>
      <c r="V13" s="158"/>
      <c r="W13" s="156"/>
      <c r="X13" s="155"/>
      <c r="Y13" s="156"/>
    </row>
    <row r="14" spans="1:25" ht="27">
      <c r="A14" s="154"/>
      <c r="B14" s="230"/>
      <c r="C14" s="231"/>
      <c r="D14" s="231"/>
      <c r="E14" s="232"/>
      <c r="F14" s="232"/>
      <c r="G14" s="232"/>
      <c r="H14" s="232"/>
      <c r="I14" s="232"/>
      <c r="J14" s="137" t="s">
        <v>603</v>
      </c>
      <c r="K14" s="138" t="s">
        <v>604</v>
      </c>
      <c r="L14" s="138" t="s">
        <v>605</v>
      </c>
      <c r="M14" s="138" t="s">
        <v>606</v>
      </c>
      <c r="N14" s="138" t="s">
        <v>607</v>
      </c>
      <c r="O14" s="233"/>
      <c r="P14" s="233"/>
      <c r="Q14" s="233"/>
      <c r="R14" s="233"/>
      <c r="S14" s="233"/>
      <c r="T14" s="234"/>
      <c r="U14" s="235"/>
      <c r="V14" s="236" t="s">
        <v>608</v>
      </c>
      <c r="W14" s="235"/>
      <c r="X14" s="237" t="s">
        <v>39</v>
      </c>
      <c r="Y14" s="156"/>
    </row>
    <row r="15" spans="1:25" ht="27">
      <c r="A15" s="154"/>
      <c r="B15" s="238" t="s">
        <v>627</v>
      </c>
      <c r="C15" s="212" t="str">
        <f aca="true" t="shared" si="0" ref="C15:D18">+C5</f>
        <v>Kukko Ilmari</v>
      </c>
      <c r="D15" s="213" t="str">
        <f t="shared" si="0"/>
        <v>YPTS</v>
      </c>
      <c r="E15" s="214" t="s">
        <v>610</v>
      </c>
      <c r="F15" s="484" t="str">
        <f>+C9</f>
        <v>Pynnönen Lassi</v>
      </c>
      <c r="G15" s="485"/>
      <c r="H15" s="485"/>
      <c r="I15" s="212" t="str">
        <f>+D9</f>
        <v>HarSpo</v>
      </c>
      <c r="J15" s="208" t="s">
        <v>96</v>
      </c>
      <c r="K15" s="208" t="s">
        <v>96</v>
      </c>
      <c r="L15" s="208" t="s">
        <v>126</v>
      </c>
      <c r="M15" s="208"/>
      <c r="N15" s="208"/>
      <c r="O15" s="215"/>
      <c r="P15" s="122">
        <f aca="true" t="shared" si="1" ref="P15:T42">IF(ISTEXT(J15),IF(VALUE(SUBSTITUTE(LEFT(J15,2),"-",",0"))&gt;VALUE(SUBSTITUTE(RIGHT(J15,2),"-","")),1,0.1),0.01)</f>
        <v>0.1</v>
      </c>
      <c r="Q15" s="122">
        <f t="shared" si="1"/>
        <v>0.1</v>
      </c>
      <c r="R15" s="122">
        <f t="shared" si="1"/>
        <v>0.1</v>
      </c>
      <c r="S15" s="122">
        <f t="shared" si="1"/>
        <v>0.01</v>
      </c>
      <c r="T15" s="122">
        <f t="shared" si="1"/>
        <v>0.01</v>
      </c>
      <c r="U15" s="123" t="str">
        <f aca="true" t="shared" si="2" ref="U15:U42">LEFT(REPLACE(SUM(P15:T15),2,1,"-"),3)</f>
        <v>0-3</v>
      </c>
      <c r="V15" s="209" t="s">
        <v>87</v>
      </c>
      <c r="W15" s="211"/>
      <c r="X15" s="239">
        <v>3</v>
      </c>
      <c r="Y15" s="156"/>
    </row>
    <row r="16" spans="1:25" ht="27">
      <c r="A16" s="154"/>
      <c r="B16" s="240" t="s">
        <v>628</v>
      </c>
      <c r="C16" s="216" t="str">
        <f t="shared" si="0"/>
        <v>Viljamaa Elia</v>
      </c>
      <c r="D16" s="217" t="str">
        <f t="shared" si="0"/>
        <v>YPTS</v>
      </c>
      <c r="E16" s="218" t="s">
        <v>610</v>
      </c>
      <c r="F16" s="486" t="str">
        <f>+C10</f>
        <v>Kananen Konsta</v>
      </c>
      <c r="G16" s="487"/>
      <c r="H16" s="487"/>
      <c r="I16" s="216" t="str">
        <f>+D10</f>
        <v>YPTS</v>
      </c>
      <c r="J16" s="208" t="s">
        <v>58</v>
      </c>
      <c r="K16" s="208" t="s">
        <v>59</v>
      </c>
      <c r="L16" s="208" t="s">
        <v>46</v>
      </c>
      <c r="M16" s="208"/>
      <c r="N16" s="208"/>
      <c r="O16" s="215"/>
      <c r="P16" s="122">
        <f t="shared" si="1"/>
        <v>1</v>
      </c>
      <c r="Q16" s="122">
        <f t="shared" si="1"/>
        <v>1</v>
      </c>
      <c r="R16" s="122">
        <f t="shared" si="1"/>
        <v>1</v>
      </c>
      <c r="S16" s="122">
        <f t="shared" si="1"/>
        <v>0.01</v>
      </c>
      <c r="T16" s="122">
        <f t="shared" si="1"/>
        <v>0.01</v>
      </c>
      <c r="U16" s="123" t="str">
        <f t="shared" si="2"/>
        <v>3-0</v>
      </c>
      <c r="V16" s="209" t="s">
        <v>196</v>
      </c>
      <c r="W16" s="211"/>
      <c r="X16" s="239">
        <v>4</v>
      </c>
      <c r="Y16" s="156"/>
    </row>
    <row r="17" spans="1:25" ht="27">
      <c r="A17" s="154"/>
      <c r="B17" s="238" t="s">
        <v>629</v>
      </c>
      <c r="C17" s="212" t="str">
        <f t="shared" si="0"/>
        <v>Miika Toivonen</v>
      </c>
      <c r="D17" s="213" t="str">
        <f t="shared" si="0"/>
        <v>YPTS</v>
      </c>
      <c r="E17" s="214" t="s">
        <v>610</v>
      </c>
      <c r="F17" s="484" t="str">
        <f>+C11</f>
        <v>Näppä Juho</v>
      </c>
      <c r="G17" s="485"/>
      <c r="H17" s="485"/>
      <c r="I17" s="212" t="str">
        <f>+D10</f>
        <v>YPTS</v>
      </c>
      <c r="J17" s="208" t="s">
        <v>90</v>
      </c>
      <c r="K17" s="208" t="s">
        <v>126</v>
      </c>
      <c r="L17" s="208" t="s">
        <v>50</v>
      </c>
      <c r="M17" s="208" t="s">
        <v>91</v>
      </c>
      <c r="N17" s="208"/>
      <c r="O17" s="215"/>
      <c r="P17" s="122">
        <f t="shared" si="1"/>
        <v>1</v>
      </c>
      <c r="Q17" s="122">
        <f t="shared" si="1"/>
        <v>0.1</v>
      </c>
      <c r="R17" s="122">
        <f t="shared" si="1"/>
        <v>1</v>
      </c>
      <c r="S17" s="122">
        <f t="shared" si="1"/>
        <v>1</v>
      </c>
      <c r="T17" s="122">
        <f t="shared" si="1"/>
        <v>0.01</v>
      </c>
      <c r="U17" s="123" t="str">
        <f t="shared" si="2"/>
        <v>3-1</v>
      </c>
      <c r="V17" s="209" t="s">
        <v>611</v>
      </c>
      <c r="W17" s="211"/>
      <c r="X17" s="239">
        <v>2</v>
      </c>
      <c r="Y17" s="156"/>
    </row>
    <row r="18" spans="1:25" ht="27">
      <c r="A18" s="154"/>
      <c r="B18" s="241" t="s">
        <v>630</v>
      </c>
      <c r="C18" s="219" t="str">
        <f t="shared" si="0"/>
        <v>Lauri Salonsaari</v>
      </c>
      <c r="D18" s="220" t="str">
        <f t="shared" si="0"/>
        <v>YPTS</v>
      </c>
      <c r="E18" s="221" t="s">
        <v>610</v>
      </c>
      <c r="F18" s="488" t="str">
        <f>+C12</f>
        <v>Kauppinen Joni</v>
      </c>
      <c r="G18" s="487"/>
      <c r="H18" s="487"/>
      <c r="I18" s="219" t="str">
        <f>+D12</f>
        <v>OPT-86</v>
      </c>
      <c r="J18" s="208" t="s">
        <v>50</v>
      </c>
      <c r="K18" s="208" t="s">
        <v>197</v>
      </c>
      <c r="L18" s="208" t="s">
        <v>56</v>
      </c>
      <c r="M18" s="208" t="s">
        <v>54</v>
      </c>
      <c r="N18" s="208"/>
      <c r="O18" s="215"/>
      <c r="P18" s="122">
        <f t="shared" si="1"/>
        <v>1</v>
      </c>
      <c r="Q18" s="122">
        <f t="shared" si="1"/>
        <v>0.1</v>
      </c>
      <c r="R18" s="122">
        <f t="shared" si="1"/>
        <v>0.1</v>
      </c>
      <c r="S18" s="122">
        <f t="shared" si="1"/>
        <v>0.1</v>
      </c>
      <c r="T18" s="122">
        <f t="shared" si="1"/>
        <v>0.01</v>
      </c>
      <c r="U18" s="123" t="str">
        <f t="shared" si="2"/>
        <v>1-3</v>
      </c>
      <c r="V18" s="210" t="s">
        <v>631</v>
      </c>
      <c r="W18" s="211"/>
      <c r="X18" s="239">
        <v>5</v>
      </c>
      <c r="Y18" s="156"/>
    </row>
    <row r="19" spans="1:25" ht="27">
      <c r="A19" s="154"/>
      <c r="B19" s="238" t="s">
        <v>632</v>
      </c>
      <c r="C19" s="212" t="str">
        <f aca="true" t="shared" si="3" ref="C19:D22">+C5</f>
        <v>Kukko Ilmari</v>
      </c>
      <c r="D19" s="213" t="str">
        <f t="shared" si="3"/>
        <v>YPTS</v>
      </c>
      <c r="E19" s="214" t="s">
        <v>610</v>
      </c>
      <c r="F19" s="484" t="str">
        <f>+C10</f>
        <v>Kananen Konsta</v>
      </c>
      <c r="G19" s="485"/>
      <c r="H19" s="485"/>
      <c r="I19" s="212" t="str">
        <f>+D10</f>
        <v>YPTS</v>
      </c>
      <c r="J19" s="208" t="s">
        <v>58</v>
      </c>
      <c r="K19" s="208" t="s">
        <v>49</v>
      </c>
      <c r="L19" s="208" t="s">
        <v>49</v>
      </c>
      <c r="M19" s="208"/>
      <c r="N19" s="208"/>
      <c r="O19" s="215"/>
      <c r="P19" s="122">
        <f t="shared" si="1"/>
        <v>1</v>
      </c>
      <c r="Q19" s="122">
        <f t="shared" si="1"/>
        <v>1</v>
      </c>
      <c r="R19" s="122">
        <f t="shared" si="1"/>
        <v>1</v>
      </c>
      <c r="S19" s="122">
        <f t="shared" si="1"/>
        <v>0.01</v>
      </c>
      <c r="T19" s="122">
        <f t="shared" si="1"/>
        <v>0.01</v>
      </c>
      <c r="U19" s="123" t="str">
        <f t="shared" si="2"/>
        <v>3-0</v>
      </c>
      <c r="V19" s="209" t="s">
        <v>195</v>
      </c>
      <c r="W19" s="211"/>
      <c r="X19" s="239">
        <v>8</v>
      </c>
      <c r="Y19" s="156"/>
    </row>
    <row r="20" spans="1:25" ht="27">
      <c r="A20" s="154"/>
      <c r="B20" s="240" t="s">
        <v>633</v>
      </c>
      <c r="C20" s="216" t="str">
        <f t="shared" si="3"/>
        <v>Viljamaa Elia</v>
      </c>
      <c r="D20" s="217" t="str">
        <f t="shared" si="3"/>
        <v>YPTS</v>
      </c>
      <c r="E20" s="218" t="s">
        <v>610</v>
      </c>
      <c r="F20" s="486" t="str">
        <f>+C9</f>
        <v>Pynnönen Lassi</v>
      </c>
      <c r="G20" s="487"/>
      <c r="H20" s="487"/>
      <c r="I20" s="216" t="str">
        <f>+D9</f>
        <v>HarSpo</v>
      </c>
      <c r="J20" s="208" t="s">
        <v>54</v>
      </c>
      <c r="K20" s="208" t="s">
        <v>55</v>
      </c>
      <c r="L20" s="208" t="s">
        <v>54</v>
      </c>
      <c r="M20" s="208"/>
      <c r="N20" s="208"/>
      <c r="O20" s="215"/>
      <c r="P20" s="122">
        <f t="shared" si="1"/>
        <v>0.1</v>
      </c>
      <c r="Q20" s="122">
        <f t="shared" si="1"/>
        <v>0.1</v>
      </c>
      <c r="R20" s="122">
        <f t="shared" si="1"/>
        <v>0.1</v>
      </c>
      <c r="S20" s="122">
        <f t="shared" si="1"/>
        <v>0.01</v>
      </c>
      <c r="T20" s="122">
        <f t="shared" si="1"/>
        <v>0.01</v>
      </c>
      <c r="U20" s="123" t="str">
        <f t="shared" si="2"/>
        <v>0-3</v>
      </c>
      <c r="V20" s="209" t="s">
        <v>94</v>
      </c>
      <c r="W20" s="211"/>
      <c r="X20" s="239">
        <v>7</v>
      </c>
      <c r="Y20" s="156"/>
    </row>
    <row r="21" spans="1:25" ht="27">
      <c r="A21" s="154"/>
      <c r="B21" s="242" t="s">
        <v>634</v>
      </c>
      <c r="C21" s="222" t="str">
        <f t="shared" si="3"/>
        <v>Miika Toivonen</v>
      </c>
      <c r="D21" s="223" t="str">
        <f t="shared" si="3"/>
        <v>YPTS</v>
      </c>
      <c r="E21" s="224" t="s">
        <v>610</v>
      </c>
      <c r="F21" s="478" t="str">
        <f>+C12</f>
        <v>Kauppinen Joni</v>
      </c>
      <c r="G21" s="479"/>
      <c r="H21" s="479"/>
      <c r="I21" s="222" t="str">
        <f>+D12</f>
        <v>OPT-86</v>
      </c>
      <c r="J21" s="208" t="s">
        <v>49</v>
      </c>
      <c r="K21" s="208" t="s">
        <v>46</v>
      </c>
      <c r="L21" s="208" t="s">
        <v>41</v>
      </c>
      <c r="M21" s="208"/>
      <c r="N21" s="208"/>
      <c r="O21" s="215"/>
      <c r="P21" s="122">
        <f t="shared" si="1"/>
        <v>1</v>
      </c>
      <c r="Q21" s="122">
        <f t="shared" si="1"/>
        <v>1</v>
      </c>
      <c r="R21" s="122">
        <f t="shared" si="1"/>
        <v>1</v>
      </c>
      <c r="S21" s="122">
        <f t="shared" si="1"/>
        <v>0.01</v>
      </c>
      <c r="T21" s="122">
        <f t="shared" si="1"/>
        <v>0.01</v>
      </c>
      <c r="U21" s="123" t="str">
        <f t="shared" si="2"/>
        <v>3-0</v>
      </c>
      <c r="V21" s="210" t="s">
        <v>635</v>
      </c>
      <c r="W21" s="211"/>
      <c r="X21" s="239">
        <v>1</v>
      </c>
      <c r="Y21" s="156"/>
    </row>
    <row r="22" spans="1:25" ht="27">
      <c r="A22" s="154"/>
      <c r="B22" s="241" t="s">
        <v>636</v>
      </c>
      <c r="C22" s="219" t="str">
        <f t="shared" si="3"/>
        <v>Lauri Salonsaari</v>
      </c>
      <c r="D22" s="220" t="str">
        <f t="shared" si="3"/>
        <v>YPTS</v>
      </c>
      <c r="E22" s="221" t="s">
        <v>610</v>
      </c>
      <c r="F22" s="488" t="str">
        <f>+C11</f>
        <v>Näppä Juho</v>
      </c>
      <c r="G22" s="487"/>
      <c r="H22" s="487"/>
      <c r="I22" s="219" t="str">
        <f>+D11</f>
        <v>OPT-86</v>
      </c>
      <c r="J22" s="208" t="s">
        <v>59</v>
      </c>
      <c r="K22" s="208" t="s">
        <v>46</v>
      </c>
      <c r="L22" s="208" t="s">
        <v>41</v>
      </c>
      <c r="M22" s="208"/>
      <c r="N22" s="208"/>
      <c r="O22" s="215"/>
      <c r="P22" s="122">
        <f t="shared" si="1"/>
        <v>1</v>
      </c>
      <c r="Q22" s="122">
        <f t="shared" si="1"/>
        <v>1</v>
      </c>
      <c r="R22" s="122">
        <f t="shared" si="1"/>
        <v>1</v>
      </c>
      <c r="S22" s="122">
        <f t="shared" si="1"/>
        <v>0.01</v>
      </c>
      <c r="T22" s="122">
        <f t="shared" si="1"/>
        <v>0.01</v>
      </c>
      <c r="U22" s="123" t="str">
        <f t="shared" si="2"/>
        <v>3-0</v>
      </c>
      <c r="V22" s="209" t="s">
        <v>613</v>
      </c>
      <c r="W22" s="211"/>
      <c r="X22" s="239">
        <v>6</v>
      </c>
      <c r="Y22" s="156"/>
    </row>
    <row r="23" spans="1:25" ht="27">
      <c r="A23" s="154"/>
      <c r="B23" s="238" t="s">
        <v>637</v>
      </c>
      <c r="C23" s="212" t="str">
        <f>+C7</f>
        <v>Miika Toivonen</v>
      </c>
      <c r="D23" s="213" t="str">
        <f>+D7</f>
        <v>YPTS</v>
      </c>
      <c r="E23" s="214" t="s">
        <v>610</v>
      </c>
      <c r="F23" s="484" t="str">
        <f>+C9</f>
        <v>Pynnönen Lassi</v>
      </c>
      <c r="G23" s="484"/>
      <c r="H23" s="484"/>
      <c r="I23" s="212" t="str">
        <f>+D9</f>
        <v>HarSpo</v>
      </c>
      <c r="J23" s="208" t="s">
        <v>168</v>
      </c>
      <c r="K23" s="208" t="s">
        <v>95</v>
      </c>
      <c r="L23" s="208" t="s">
        <v>50</v>
      </c>
      <c r="M23" s="208" t="s">
        <v>55</v>
      </c>
      <c r="N23" s="208"/>
      <c r="O23" s="215"/>
      <c r="P23" s="122">
        <f t="shared" si="1"/>
        <v>0.1</v>
      </c>
      <c r="Q23" s="122">
        <f t="shared" si="1"/>
        <v>0.1</v>
      </c>
      <c r="R23" s="122">
        <f t="shared" si="1"/>
        <v>1</v>
      </c>
      <c r="S23" s="122">
        <f t="shared" si="1"/>
        <v>0.1</v>
      </c>
      <c r="T23" s="122">
        <f t="shared" si="1"/>
        <v>0.01</v>
      </c>
      <c r="U23" s="123" t="str">
        <f t="shared" si="2"/>
        <v>1-3</v>
      </c>
      <c r="V23" s="209" t="s">
        <v>100</v>
      </c>
      <c r="W23" s="211"/>
      <c r="X23" s="239">
        <v>2</v>
      </c>
      <c r="Y23" s="156"/>
    </row>
    <row r="24" spans="1:25" ht="27">
      <c r="A24" s="154"/>
      <c r="B24" s="240" t="s">
        <v>638</v>
      </c>
      <c r="C24" s="216" t="str">
        <f>+C5</f>
        <v>Kukko Ilmari</v>
      </c>
      <c r="D24" s="217" t="str">
        <f>+D5</f>
        <v>YPTS</v>
      </c>
      <c r="E24" s="218" t="s">
        <v>610</v>
      </c>
      <c r="F24" s="486" t="str">
        <f>+C11</f>
        <v>Näppä Juho</v>
      </c>
      <c r="G24" s="487"/>
      <c r="H24" s="487"/>
      <c r="I24" s="216" t="str">
        <f>+D11</f>
        <v>OPT-86</v>
      </c>
      <c r="J24" s="208" t="s">
        <v>126</v>
      </c>
      <c r="K24" s="208" t="s">
        <v>126</v>
      </c>
      <c r="L24" s="208" t="s">
        <v>197</v>
      </c>
      <c r="M24" s="208"/>
      <c r="N24" s="208"/>
      <c r="O24" s="215"/>
      <c r="P24" s="122">
        <f t="shared" si="1"/>
        <v>0.1</v>
      </c>
      <c r="Q24" s="122">
        <f t="shared" si="1"/>
        <v>0.1</v>
      </c>
      <c r="R24" s="122">
        <f t="shared" si="1"/>
        <v>0.1</v>
      </c>
      <c r="S24" s="122">
        <f t="shared" si="1"/>
        <v>0.01</v>
      </c>
      <c r="T24" s="122">
        <f t="shared" si="1"/>
        <v>0.01</v>
      </c>
      <c r="U24" s="123" t="str">
        <f t="shared" si="2"/>
        <v>0-3</v>
      </c>
      <c r="V24" s="209" t="s">
        <v>614</v>
      </c>
      <c r="W24" s="211"/>
      <c r="X24" s="239">
        <v>4</v>
      </c>
      <c r="Y24" s="156"/>
    </row>
    <row r="25" spans="1:25" ht="27">
      <c r="A25" s="154"/>
      <c r="B25" s="238" t="s">
        <v>639</v>
      </c>
      <c r="C25" s="212" t="str">
        <f>+C6</f>
        <v>Viljamaa Elia</v>
      </c>
      <c r="D25" s="213" t="str">
        <f>+D6</f>
        <v>YPTS</v>
      </c>
      <c r="E25" s="214" t="s">
        <v>610</v>
      </c>
      <c r="F25" s="484" t="str">
        <f>+C12</f>
        <v>Kauppinen Joni</v>
      </c>
      <c r="G25" s="484"/>
      <c r="H25" s="484"/>
      <c r="I25" s="212" t="str">
        <f>+D12</f>
        <v>OPT-86</v>
      </c>
      <c r="J25" s="208" t="s">
        <v>126</v>
      </c>
      <c r="K25" s="208" t="s">
        <v>56</v>
      </c>
      <c r="L25" s="208" t="s">
        <v>41</v>
      </c>
      <c r="M25" s="208" t="s">
        <v>96</v>
      </c>
      <c r="N25" s="208"/>
      <c r="O25" s="215"/>
      <c r="P25" s="122">
        <f t="shared" si="1"/>
        <v>0.1</v>
      </c>
      <c r="Q25" s="122">
        <f t="shared" si="1"/>
        <v>0.1</v>
      </c>
      <c r="R25" s="122">
        <f t="shared" si="1"/>
        <v>1</v>
      </c>
      <c r="S25" s="122">
        <f t="shared" si="1"/>
        <v>0.1</v>
      </c>
      <c r="T25" s="122">
        <f t="shared" si="1"/>
        <v>0.01</v>
      </c>
      <c r="U25" s="123" t="str">
        <f t="shared" si="2"/>
        <v>1-3</v>
      </c>
      <c r="V25" s="210" t="s">
        <v>640</v>
      </c>
      <c r="W25" s="211"/>
      <c r="X25" s="239">
        <v>3</v>
      </c>
      <c r="Y25" s="156"/>
    </row>
    <row r="26" spans="1:25" ht="27">
      <c r="A26" s="154"/>
      <c r="B26" s="240" t="s">
        <v>641</v>
      </c>
      <c r="C26" s="216" t="str">
        <f>+C8</f>
        <v>Lauri Salonsaari</v>
      </c>
      <c r="D26" s="217" t="str">
        <f>+D8</f>
        <v>YPTS</v>
      </c>
      <c r="E26" s="218" t="s">
        <v>610</v>
      </c>
      <c r="F26" s="486" t="str">
        <f>+C10</f>
        <v>Kananen Konsta</v>
      </c>
      <c r="G26" s="487"/>
      <c r="H26" s="487"/>
      <c r="I26" s="216" t="str">
        <f>+D10</f>
        <v>YPTS</v>
      </c>
      <c r="J26" s="208" t="s">
        <v>41</v>
      </c>
      <c r="K26" s="208" t="s">
        <v>58</v>
      </c>
      <c r="L26" s="208" t="s">
        <v>50</v>
      </c>
      <c r="M26" s="208"/>
      <c r="N26" s="208"/>
      <c r="O26" s="215"/>
      <c r="P26" s="122">
        <f t="shared" si="1"/>
        <v>1</v>
      </c>
      <c r="Q26" s="122">
        <f t="shared" si="1"/>
        <v>1</v>
      </c>
      <c r="R26" s="122">
        <f t="shared" si="1"/>
        <v>1</v>
      </c>
      <c r="S26" s="122">
        <f t="shared" si="1"/>
        <v>0.01</v>
      </c>
      <c r="T26" s="122">
        <f t="shared" si="1"/>
        <v>0.01</v>
      </c>
      <c r="U26" s="123" t="str">
        <f t="shared" si="2"/>
        <v>3-0</v>
      </c>
      <c r="V26" s="209" t="s">
        <v>163</v>
      </c>
      <c r="W26" s="211"/>
      <c r="X26" s="239">
        <v>5</v>
      </c>
      <c r="Y26" s="156"/>
    </row>
    <row r="27" spans="1:25" ht="27">
      <c r="A27" s="154"/>
      <c r="B27" s="238" t="s">
        <v>642</v>
      </c>
      <c r="C27" s="212" t="str">
        <f>+C6</f>
        <v>Viljamaa Elia</v>
      </c>
      <c r="D27" s="213" t="str">
        <f>+D6</f>
        <v>YPTS</v>
      </c>
      <c r="E27" s="214" t="s">
        <v>610</v>
      </c>
      <c r="F27" s="484" t="str">
        <f>+C11</f>
        <v>Näppä Juho</v>
      </c>
      <c r="G27" s="485"/>
      <c r="H27" s="485"/>
      <c r="I27" s="212" t="str">
        <f>+D11</f>
        <v>OPT-86</v>
      </c>
      <c r="J27" s="208" t="s">
        <v>59</v>
      </c>
      <c r="K27" s="208" t="s">
        <v>59</v>
      </c>
      <c r="L27" s="208" t="s">
        <v>90</v>
      </c>
      <c r="M27" s="208"/>
      <c r="N27" s="208"/>
      <c r="O27" s="215"/>
      <c r="P27" s="122">
        <f t="shared" si="1"/>
        <v>1</v>
      </c>
      <c r="Q27" s="122">
        <f t="shared" si="1"/>
        <v>1</v>
      </c>
      <c r="R27" s="122">
        <f t="shared" si="1"/>
        <v>1</v>
      </c>
      <c r="S27" s="122">
        <f t="shared" si="1"/>
        <v>0.01</v>
      </c>
      <c r="T27" s="122">
        <f t="shared" si="1"/>
        <v>0.01</v>
      </c>
      <c r="U27" s="123" t="str">
        <f t="shared" si="2"/>
        <v>3-0</v>
      </c>
      <c r="V27" s="209" t="s">
        <v>615</v>
      </c>
      <c r="W27" s="211"/>
      <c r="X27" s="239">
        <v>6</v>
      </c>
      <c r="Y27" s="156"/>
    </row>
    <row r="28" spans="1:25" ht="27">
      <c r="A28" s="154"/>
      <c r="B28" s="240" t="s">
        <v>643</v>
      </c>
      <c r="C28" s="216" t="str">
        <f>+C5</f>
        <v>Kukko Ilmari</v>
      </c>
      <c r="D28" s="217" t="str">
        <f>+D5</f>
        <v>YPTS</v>
      </c>
      <c r="E28" s="218" t="s">
        <v>610</v>
      </c>
      <c r="F28" s="486" t="str">
        <f>+C12</f>
        <v>Kauppinen Joni</v>
      </c>
      <c r="G28" s="487"/>
      <c r="H28" s="487"/>
      <c r="I28" s="216" t="str">
        <f>+D12</f>
        <v>OPT-86</v>
      </c>
      <c r="J28" s="208" t="s">
        <v>56</v>
      </c>
      <c r="K28" s="208" t="s">
        <v>126</v>
      </c>
      <c r="L28" s="208" t="s">
        <v>56</v>
      </c>
      <c r="M28" s="208"/>
      <c r="N28" s="208"/>
      <c r="O28" s="215"/>
      <c r="P28" s="122">
        <f t="shared" si="1"/>
        <v>0.1</v>
      </c>
      <c r="Q28" s="122">
        <f t="shared" si="1"/>
        <v>0.1</v>
      </c>
      <c r="R28" s="122">
        <f t="shared" si="1"/>
        <v>0.1</v>
      </c>
      <c r="S28" s="122">
        <f t="shared" si="1"/>
        <v>0.01</v>
      </c>
      <c r="T28" s="122">
        <f t="shared" si="1"/>
        <v>0.01</v>
      </c>
      <c r="U28" s="123" t="str">
        <f t="shared" si="2"/>
        <v>0-3</v>
      </c>
      <c r="V28" s="210" t="s">
        <v>644</v>
      </c>
      <c r="W28" s="211"/>
      <c r="X28" s="239">
        <v>4</v>
      </c>
      <c r="Y28" s="156"/>
    </row>
    <row r="29" spans="1:25" ht="27">
      <c r="A29" s="154"/>
      <c r="B29" s="238" t="s">
        <v>645</v>
      </c>
      <c r="C29" s="212" t="str">
        <f>+C7</f>
        <v>Miika Toivonen</v>
      </c>
      <c r="D29" s="212" t="str">
        <f>+D7</f>
        <v>YPTS</v>
      </c>
      <c r="E29" s="225" t="s">
        <v>610</v>
      </c>
      <c r="F29" s="484" t="str">
        <f>+C10</f>
        <v>Kananen Konsta</v>
      </c>
      <c r="G29" s="485"/>
      <c r="H29" s="485"/>
      <c r="I29" s="212" t="str">
        <f>+D11</f>
        <v>OPT-86</v>
      </c>
      <c r="J29" s="208" t="s">
        <v>49</v>
      </c>
      <c r="K29" s="208" t="s">
        <v>89</v>
      </c>
      <c r="L29" s="208" t="s">
        <v>124</v>
      </c>
      <c r="M29" s="208"/>
      <c r="N29" s="208"/>
      <c r="O29" s="215"/>
      <c r="P29" s="122">
        <f t="shared" si="1"/>
        <v>1</v>
      </c>
      <c r="Q29" s="122">
        <f t="shared" si="1"/>
        <v>1</v>
      </c>
      <c r="R29" s="122">
        <f t="shared" si="1"/>
        <v>1</v>
      </c>
      <c r="S29" s="122">
        <f t="shared" si="1"/>
        <v>0.01</v>
      </c>
      <c r="T29" s="122">
        <f t="shared" si="1"/>
        <v>0.01</v>
      </c>
      <c r="U29" s="123" t="str">
        <f t="shared" si="2"/>
        <v>3-0</v>
      </c>
      <c r="V29" s="209" t="s">
        <v>24</v>
      </c>
      <c r="W29" s="211"/>
      <c r="X29" s="239">
        <v>8</v>
      </c>
      <c r="Y29" s="156"/>
    </row>
    <row r="30" spans="1:25" ht="27">
      <c r="A30" s="154"/>
      <c r="B30" s="240" t="s">
        <v>646</v>
      </c>
      <c r="C30" s="216" t="str">
        <f>+C8</f>
        <v>Lauri Salonsaari</v>
      </c>
      <c r="D30" s="217" t="str">
        <f>+D8</f>
        <v>YPTS</v>
      </c>
      <c r="E30" s="218" t="s">
        <v>610</v>
      </c>
      <c r="F30" s="486" t="str">
        <f>+C9</f>
        <v>Pynnönen Lassi</v>
      </c>
      <c r="G30" s="487"/>
      <c r="H30" s="487"/>
      <c r="I30" s="216" t="str">
        <f>+D10</f>
        <v>YPTS</v>
      </c>
      <c r="J30" s="208" t="s">
        <v>95</v>
      </c>
      <c r="K30" s="208" t="s">
        <v>56</v>
      </c>
      <c r="L30" s="208" t="s">
        <v>54</v>
      </c>
      <c r="M30" s="208"/>
      <c r="N30" s="208"/>
      <c r="O30" s="215"/>
      <c r="P30" s="122">
        <f t="shared" si="1"/>
        <v>0.1</v>
      </c>
      <c r="Q30" s="122">
        <f t="shared" si="1"/>
        <v>0.1</v>
      </c>
      <c r="R30" s="122">
        <f t="shared" si="1"/>
        <v>0.1</v>
      </c>
      <c r="S30" s="122">
        <f t="shared" si="1"/>
        <v>0.01</v>
      </c>
      <c r="T30" s="122">
        <f t="shared" si="1"/>
        <v>0.01</v>
      </c>
      <c r="U30" s="123" t="str">
        <f t="shared" si="2"/>
        <v>0-3</v>
      </c>
      <c r="V30" s="209" t="s">
        <v>97</v>
      </c>
      <c r="W30" s="211"/>
      <c r="X30" s="239">
        <v>7</v>
      </c>
      <c r="Y30" s="156"/>
    </row>
    <row r="31" spans="1:25" ht="27">
      <c r="A31" s="154"/>
      <c r="B31" s="238" t="s">
        <v>647</v>
      </c>
      <c r="C31" s="212" t="str">
        <f>+C5</f>
        <v>Kukko Ilmari</v>
      </c>
      <c r="D31" s="213" t="str">
        <f>+D5</f>
        <v>YPTS</v>
      </c>
      <c r="E31" s="214" t="s">
        <v>610</v>
      </c>
      <c r="F31" s="484" t="str">
        <f>+C7</f>
        <v>Miika Toivonen</v>
      </c>
      <c r="G31" s="485"/>
      <c r="H31" s="485"/>
      <c r="I31" s="212" t="str">
        <f>+D7</f>
        <v>YPTS</v>
      </c>
      <c r="J31" s="208" t="s">
        <v>50</v>
      </c>
      <c r="K31" s="208" t="s">
        <v>56</v>
      </c>
      <c r="L31" s="208" t="s">
        <v>96</v>
      </c>
      <c r="M31" s="208" t="s">
        <v>56</v>
      </c>
      <c r="N31" s="208"/>
      <c r="O31" s="215" t="s">
        <v>648</v>
      </c>
      <c r="P31" s="122">
        <f t="shared" si="1"/>
        <v>1</v>
      </c>
      <c r="Q31" s="122">
        <f t="shared" si="1"/>
        <v>0.1</v>
      </c>
      <c r="R31" s="122">
        <f t="shared" si="1"/>
        <v>0.1</v>
      </c>
      <c r="S31" s="122">
        <f t="shared" si="1"/>
        <v>0.1</v>
      </c>
      <c r="T31" s="122">
        <f t="shared" si="1"/>
        <v>0.01</v>
      </c>
      <c r="U31" s="123" t="str">
        <f t="shared" si="2"/>
        <v>1-3</v>
      </c>
      <c r="V31" s="209" t="s">
        <v>40</v>
      </c>
      <c r="W31" s="211"/>
      <c r="X31" s="239">
        <v>5</v>
      </c>
      <c r="Y31" s="156"/>
    </row>
    <row r="32" spans="1:25" ht="27">
      <c r="A32" s="154"/>
      <c r="B32" s="240" t="s">
        <v>649</v>
      </c>
      <c r="C32" s="216" t="str">
        <f>+C6</f>
        <v>Viljamaa Elia</v>
      </c>
      <c r="D32" s="217" t="str">
        <f>+D6</f>
        <v>YPTS</v>
      </c>
      <c r="E32" s="218" t="s">
        <v>610</v>
      </c>
      <c r="F32" s="486" t="str">
        <f>+C8</f>
        <v>Lauri Salonsaari</v>
      </c>
      <c r="G32" s="487"/>
      <c r="H32" s="487"/>
      <c r="I32" s="216" t="str">
        <f>+D7</f>
        <v>YPTS</v>
      </c>
      <c r="J32" s="208" t="s">
        <v>42</v>
      </c>
      <c r="K32" s="208" t="s">
        <v>50</v>
      </c>
      <c r="L32" s="208" t="s">
        <v>58</v>
      </c>
      <c r="M32" s="208"/>
      <c r="N32" s="208"/>
      <c r="O32" s="215"/>
      <c r="P32" s="122">
        <f t="shared" si="1"/>
        <v>1</v>
      </c>
      <c r="Q32" s="122">
        <f t="shared" si="1"/>
        <v>1</v>
      </c>
      <c r="R32" s="122">
        <f t="shared" si="1"/>
        <v>1</v>
      </c>
      <c r="S32" s="122">
        <f t="shared" si="1"/>
        <v>0.01</v>
      </c>
      <c r="T32" s="122">
        <f t="shared" si="1"/>
        <v>0.01</v>
      </c>
      <c r="U32" s="123" t="str">
        <f t="shared" si="2"/>
        <v>3-0</v>
      </c>
      <c r="V32" s="209" t="s">
        <v>45</v>
      </c>
      <c r="W32" s="211"/>
      <c r="X32" s="239">
        <v>6</v>
      </c>
      <c r="Y32" s="156"/>
    </row>
    <row r="33" spans="1:25" ht="27">
      <c r="A33" s="154"/>
      <c r="B33" s="238" t="s">
        <v>650</v>
      </c>
      <c r="C33" s="212" t="str">
        <f>+C9</f>
        <v>Pynnönen Lassi</v>
      </c>
      <c r="D33" s="213" t="str">
        <f>+D9</f>
        <v>HarSpo</v>
      </c>
      <c r="E33" s="214" t="s">
        <v>610</v>
      </c>
      <c r="F33" s="484" t="str">
        <f>+C11</f>
        <v>Näppä Juho</v>
      </c>
      <c r="G33" s="485"/>
      <c r="H33" s="485"/>
      <c r="I33" s="212" t="str">
        <f>+D11</f>
        <v>OPT-86</v>
      </c>
      <c r="J33" s="208" t="s">
        <v>41</v>
      </c>
      <c r="K33" s="208" t="s">
        <v>41</v>
      </c>
      <c r="L33" s="208" t="s">
        <v>58</v>
      </c>
      <c r="M33" s="208"/>
      <c r="N33" s="208"/>
      <c r="O33" s="215"/>
      <c r="P33" s="122">
        <f t="shared" si="1"/>
        <v>1</v>
      </c>
      <c r="Q33" s="122">
        <f t="shared" si="1"/>
        <v>1</v>
      </c>
      <c r="R33" s="122">
        <f t="shared" si="1"/>
        <v>1</v>
      </c>
      <c r="S33" s="122">
        <f t="shared" si="1"/>
        <v>0.01</v>
      </c>
      <c r="T33" s="122">
        <f t="shared" si="1"/>
        <v>0.01</v>
      </c>
      <c r="U33" s="123" t="str">
        <f t="shared" si="2"/>
        <v>3-0</v>
      </c>
      <c r="V33" s="209" t="s">
        <v>616</v>
      </c>
      <c r="W33" s="211"/>
      <c r="X33" s="239">
        <v>1</v>
      </c>
      <c r="Y33" s="156"/>
    </row>
    <row r="34" spans="1:25" ht="27">
      <c r="A34" s="154"/>
      <c r="B34" s="240" t="s">
        <v>651</v>
      </c>
      <c r="C34" s="216" t="str">
        <f>+C10</f>
        <v>Kananen Konsta</v>
      </c>
      <c r="D34" s="217" t="str">
        <f>+D10</f>
        <v>YPTS</v>
      </c>
      <c r="E34" s="218" t="s">
        <v>610</v>
      </c>
      <c r="F34" s="486" t="str">
        <f>+C12</f>
        <v>Kauppinen Joni</v>
      </c>
      <c r="G34" s="487"/>
      <c r="H34" s="487"/>
      <c r="I34" s="216" t="str">
        <f>+D12</f>
        <v>OPT-86</v>
      </c>
      <c r="J34" s="208" t="s">
        <v>168</v>
      </c>
      <c r="K34" s="208" t="s">
        <v>56</v>
      </c>
      <c r="L34" s="208" t="s">
        <v>95</v>
      </c>
      <c r="M34" s="208"/>
      <c r="N34" s="208"/>
      <c r="O34" s="215"/>
      <c r="P34" s="122">
        <f t="shared" si="1"/>
        <v>0.1</v>
      </c>
      <c r="Q34" s="122">
        <f t="shared" si="1"/>
        <v>0.1</v>
      </c>
      <c r="R34" s="122">
        <f t="shared" si="1"/>
        <v>0.1</v>
      </c>
      <c r="S34" s="122">
        <f t="shared" si="1"/>
        <v>0.01</v>
      </c>
      <c r="T34" s="122">
        <f t="shared" si="1"/>
        <v>0.01</v>
      </c>
      <c r="U34" s="123" t="str">
        <f t="shared" si="2"/>
        <v>0-3</v>
      </c>
      <c r="V34" s="210" t="s">
        <v>652</v>
      </c>
      <c r="W34" s="211"/>
      <c r="X34" s="239">
        <v>3</v>
      </c>
      <c r="Y34" s="156"/>
    </row>
    <row r="35" spans="1:25" ht="27">
      <c r="A35" s="154"/>
      <c r="B35" s="238" t="s">
        <v>653</v>
      </c>
      <c r="C35" s="212" t="str">
        <f>+C5</f>
        <v>Kukko Ilmari</v>
      </c>
      <c r="D35" s="212" t="str">
        <f>+D5</f>
        <v>YPTS</v>
      </c>
      <c r="E35" s="225" t="s">
        <v>610</v>
      </c>
      <c r="F35" s="484" t="str">
        <f>+C8</f>
        <v>Lauri Salonsaari</v>
      </c>
      <c r="G35" s="485"/>
      <c r="H35" s="485"/>
      <c r="I35" s="212" t="str">
        <f>+D8</f>
        <v>YPTS</v>
      </c>
      <c r="J35" s="208" t="s">
        <v>46</v>
      </c>
      <c r="K35" s="208" t="s">
        <v>59</v>
      </c>
      <c r="L35" s="208" t="s">
        <v>49</v>
      </c>
      <c r="M35" s="208"/>
      <c r="N35" s="208"/>
      <c r="O35" s="215"/>
      <c r="P35" s="122">
        <f t="shared" si="1"/>
        <v>1</v>
      </c>
      <c r="Q35" s="122">
        <f t="shared" si="1"/>
        <v>1</v>
      </c>
      <c r="R35" s="122">
        <f t="shared" si="1"/>
        <v>1</v>
      </c>
      <c r="S35" s="122">
        <f t="shared" si="1"/>
        <v>0.01</v>
      </c>
      <c r="T35" s="122">
        <f t="shared" si="1"/>
        <v>0.01</v>
      </c>
      <c r="U35" s="123" t="str">
        <f t="shared" si="2"/>
        <v>3-0</v>
      </c>
      <c r="V35" s="209" t="s">
        <v>48</v>
      </c>
      <c r="W35" s="211"/>
      <c r="X35" s="239">
        <v>7</v>
      </c>
      <c r="Y35" s="156"/>
    </row>
    <row r="36" spans="1:25" ht="27">
      <c r="A36" s="154"/>
      <c r="B36" s="243" t="s">
        <v>654</v>
      </c>
      <c r="C36" s="226" t="str">
        <f>+C6</f>
        <v>Viljamaa Elia</v>
      </c>
      <c r="D36" s="226" t="str">
        <f>+D6</f>
        <v>YPTS</v>
      </c>
      <c r="E36" s="227" t="s">
        <v>610</v>
      </c>
      <c r="F36" s="480" t="str">
        <f>+C7</f>
        <v>Miika Toivonen</v>
      </c>
      <c r="G36" s="481"/>
      <c r="H36" s="481"/>
      <c r="I36" s="226" t="str">
        <f>+D7</f>
        <v>YPTS</v>
      </c>
      <c r="J36" s="208" t="s">
        <v>56</v>
      </c>
      <c r="K36" s="208" t="s">
        <v>41</v>
      </c>
      <c r="L36" s="208" t="s">
        <v>59</v>
      </c>
      <c r="M36" s="208" t="s">
        <v>56</v>
      </c>
      <c r="N36" s="208" t="s">
        <v>95</v>
      </c>
      <c r="O36" s="215"/>
      <c r="P36" s="122">
        <f t="shared" si="1"/>
        <v>0.1</v>
      </c>
      <c r="Q36" s="122">
        <f t="shared" si="1"/>
        <v>1</v>
      </c>
      <c r="R36" s="122">
        <f t="shared" si="1"/>
        <v>1</v>
      </c>
      <c r="S36" s="122">
        <f t="shared" si="1"/>
        <v>0.1</v>
      </c>
      <c r="T36" s="122">
        <f t="shared" si="1"/>
        <v>0.1</v>
      </c>
      <c r="U36" s="123" t="str">
        <f t="shared" si="2"/>
        <v>2-3</v>
      </c>
      <c r="V36" s="209" t="s">
        <v>51</v>
      </c>
      <c r="W36" s="211"/>
      <c r="X36" s="244">
        <v>8</v>
      </c>
      <c r="Y36" s="156"/>
    </row>
    <row r="37" spans="1:25" ht="27">
      <c r="A37" s="154"/>
      <c r="B37" s="242" t="s">
        <v>655</v>
      </c>
      <c r="C37" s="222" t="str">
        <f>+C9</f>
        <v>Pynnönen Lassi</v>
      </c>
      <c r="D37" s="223" t="str">
        <f>+D9</f>
        <v>HarSpo</v>
      </c>
      <c r="E37" s="224" t="s">
        <v>610</v>
      </c>
      <c r="F37" s="478" t="str">
        <f>+C12</f>
        <v>Kauppinen Joni</v>
      </c>
      <c r="G37" s="479"/>
      <c r="H37" s="479"/>
      <c r="I37" s="222" t="str">
        <f>+D12</f>
        <v>OPT-86</v>
      </c>
      <c r="J37" s="208" t="s">
        <v>47</v>
      </c>
      <c r="K37" s="208" t="s">
        <v>90</v>
      </c>
      <c r="L37" s="208" t="s">
        <v>90</v>
      </c>
      <c r="M37" s="208"/>
      <c r="N37" s="208"/>
      <c r="O37" s="215"/>
      <c r="P37" s="122">
        <f t="shared" si="1"/>
        <v>1</v>
      </c>
      <c r="Q37" s="122">
        <f t="shared" si="1"/>
        <v>1</v>
      </c>
      <c r="R37" s="122">
        <f t="shared" si="1"/>
        <v>1</v>
      </c>
      <c r="S37" s="122">
        <f t="shared" si="1"/>
        <v>0.01</v>
      </c>
      <c r="T37" s="122">
        <f t="shared" si="1"/>
        <v>0.01</v>
      </c>
      <c r="U37" s="123" t="str">
        <f t="shared" si="2"/>
        <v>3-0</v>
      </c>
      <c r="V37" s="210" t="s">
        <v>656</v>
      </c>
      <c r="W37" s="211"/>
      <c r="X37" s="244">
        <v>1</v>
      </c>
      <c r="Y37" s="156"/>
    </row>
    <row r="38" spans="1:25" ht="27">
      <c r="A38" s="154"/>
      <c r="B38" s="243" t="s">
        <v>657</v>
      </c>
      <c r="C38" s="226" t="str">
        <f>+C10</f>
        <v>Kananen Konsta</v>
      </c>
      <c r="D38" s="228" t="str">
        <f>+D10</f>
        <v>YPTS</v>
      </c>
      <c r="E38" s="229" t="s">
        <v>610</v>
      </c>
      <c r="F38" s="480" t="str">
        <f>+C11</f>
        <v>Näppä Juho</v>
      </c>
      <c r="G38" s="481"/>
      <c r="H38" s="481"/>
      <c r="I38" s="226" t="str">
        <f>+D11</f>
        <v>OPT-86</v>
      </c>
      <c r="J38" s="208" t="s">
        <v>93</v>
      </c>
      <c r="K38" s="208" t="s">
        <v>90</v>
      </c>
      <c r="L38" s="208" t="s">
        <v>168</v>
      </c>
      <c r="M38" s="208" t="s">
        <v>54</v>
      </c>
      <c r="N38" s="208"/>
      <c r="O38" s="215"/>
      <c r="P38" s="122">
        <f t="shared" si="1"/>
        <v>0.1</v>
      </c>
      <c r="Q38" s="122">
        <f t="shared" si="1"/>
        <v>1</v>
      </c>
      <c r="R38" s="122">
        <f t="shared" si="1"/>
        <v>0.1</v>
      </c>
      <c r="S38" s="122">
        <f t="shared" si="1"/>
        <v>0.1</v>
      </c>
      <c r="T38" s="122">
        <f t="shared" si="1"/>
        <v>0.01</v>
      </c>
      <c r="U38" s="123" t="str">
        <f t="shared" si="2"/>
        <v>1-3</v>
      </c>
      <c r="V38" s="209" t="s">
        <v>617</v>
      </c>
      <c r="W38" s="211"/>
      <c r="X38" s="244">
        <v>2</v>
      </c>
      <c r="Y38" s="156"/>
    </row>
    <row r="39" spans="1:25" ht="27">
      <c r="A39" s="154"/>
      <c r="B39" s="242" t="s">
        <v>658</v>
      </c>
      <c r="C39" s="222" t="str">
        <f>+C5</f>
        <v>Kukko Ilmari</v>
      </c>
      <c r="D39" s="223" t="str">
        <f>+D16</f>
        <v>YPTS</v>
      </c>
      <c r="E39" s="224" t="s">
        <v>610</v>
      </c>
      <c r="F39" s="478" t="str">
        <f>+C6</f>
        <v>Viljamaa Elia</v>
      </c>
      <c r="G39" s="479"/>
      <c r="H39" s="479"/>
      <c r="I39" s="222" t="str">
        <f>+D5</f>
        <v>YPTS</v>
      </c>
      <c r="J39" s="208" t="s">
        <v>93</v>
      </c>
      <c r="K39" s="208" t="s">
        <v>54</v>
      </c>
      <c r="L39" s="208" t="s">
        <v>90</v>
      </c>
      <c r="M39" s="208" t="s">
        <v>96</v>
      </c>
      <c r="N39" s="208"/>
      <c r="O39" s="215"/>
      <c r="P39" s="122">
        <f t="shared" si="1"/>
        <v>0.1</v>
      </c>
      <c r="Q39" s="122">
        <f t="shared" si="1"/>
        <v>0.1</v>
      </c>
      <c r="R39" s="122">
        <f t="shared" si="1"/>
        <v>1</v>
      </c>
      <c r="S39" s="122">
        <f t="shared" si="1"/>
        <v>0.1</v>
      </c>
      <c r="T39" s="122">
        <f t="shared" si="1"/>
        <v>0.01</v>
      </c>
      <c r="U39" s="123" t="str">
        <f t="shared" si="2"/>
        <v>1-3</v>
      </c>
      <c r="V39" s="209" t="s">
        <v>53</v>
      </c>
      <c r="W39" s="211"/>
      <c r="X39" s="244">
        <v>7</v>
      </c>
      <c r="Y39" s="156"/>
    </row>
    <row r="40" spans="1:25" ht="27">
      <c r="A40" s="154"/>
      <c r="B40" s="243" t="s">
        <v>659</v>
      </c>
      <c r="C40" s="226" t="str">
        <f>+C7</f>
        <v>Miika Toivonen</v>
      </c>
      <c r="D40" s="228" t="str">
        <f>+D7</f>
        <v>YPTS</v>
      </c>
      <c r="E40" s="229" t="s">
        <v>610</v>
      </c>
      <c r="F40" s="480" t="str">
        <f>+C8</f>
        <v>Lauri Salonsaari</v>
      </c>
      <c r="G40" s="481"/>
      <c r="H40" s="481"/>
      <c r="I40" s="226" t="str">
        <f>+D8</f>
        <v>YPTS</v>
      </c>
      <c r="J40" s="208" t="s">
        <v>59</v>
      </c>
      <c r="K40" s="208" t="s">
        <v>49</v>
      </c>
      <c r="L40" s="208" t="s">
        <v>58</v>
      </c>
      <c r="M40" s="208"/>
      <c r="N40" s="208"/>
      <c r="O40" s="215"/>
      <c r="P40" s="122">
        <f t="shared" si="1"/>
        <v>1</v>
      </c>
      <c r="Q40" s="122">
        <f t="shared" si="1"/>
        <v>1</v>
      </c>
      <c r="R40" s="122">
        <f t="shared" si="1"/>
        <v>1</v>
      </c>
      <c r="S40" s="122">
        <f t="shared" si="1"/>
        <v>0.01</v>
      </c>
      <c r="T40" s="122">
        <f t="shared" si="1"/>
        <v>0.01</v>
      </c>
      <c r="U40" s="123" t="str">
        <f t="shared" si="2"/>
        <v>3-0</v>
      </c>
      <c r="V40" s="209" t="s">
        <v>57</v>
      </c>
      <c r="W40" s="211"/>
      <c r="X40" s="244">
        <v>8</v>
      </c>
      <c r="Y40" s="156"/>
    </row>
    <row r="41" spans="1:25" ht="27">
      <c r="A41" s="154"/>
      <c r="B41" s="242" t="s">
        <v>660</v>
      </c>
      <c r="C41" s="222" t="str">
        <f>+C9</f>
        <v>Pynnönen Lassi</v>
      </c>
      <c r="D41" s="223" t="str">
        <f>+D9</f>
        <v>HarSpo</v>
      </c>
      <c r="E41" s="224" t="s">
        <v>610</v>
      </c>
      <c r="F41" s="478" t="str">
        <f>+C10</f>
        <v>Kananen Konsta</v>
      </c>
      <c r="G41" s="479"/>
      <c r="H41" s="479"/>
      <c r="I41" s="222" t="str">
        <f>+D10</f>
        <v>YPTS</v>
      </c>
      <c r="J41" s="208" t="s">
        <v>89</v>
      </c>
      <c r="K41" s="208" t="s">
        <v>47</v>
      </c>
      <c r="L41" s="208" t="s">
        <v>124</v>
      </c>
      <c r="M41" s="208"/>
      <c r="N41" s="208"/>
      <c r="O41" s="215"/>
      <c r="P41" s="122">
        <f t="shared" si="1"/>
        <v>1</v>
      </c>
      <c r="Q41" s="122">
        <f t="shared" si="1"/>
        <v>1</v>
      </c>
      <c r="R41" s="122">
        <f t="shared" si="1"/>
        <v>1</v>
      </c>
      <c r="S41" s="122">
        <f t="shared" si="1"/>
        <v>0.01</v>
      </c>
      <c r="T41" s="122">
        <f t="shared" si="1"/>
        <v>0.01</v>
      </c>
      <c r="U41" s="123" t="str">
        <f t="shared" si="2"/>
        <v>3-0</v>
      </c>
      <c r="V41" s="209" t="s">
        <v>199</v>
      </c>
      <c r="W41" s="211"/>
      <c r="X41" s="244">
        <v>4</v>
      </c>
      <c r="Y41" s="156"/>
    </row>
    <row r="42" spans="1:25" ht="27.75" thickBot="1">
      <c r="A42" s="154"/>
      <c r="B42" s="245" t="s">
        <v>661</v>
      </c>
      <c r="C42" s="246" t="str">
        <f>+C11</f>
        <v>Näppä Juho</v>
      </c>
      <c r="D42" s="246" t="str">
        <f>+D11</f>
        <v>OPT-86</v>
      </c>
      <c r="E42" s="247" t="s">
        <v>610</v>
      </c>
      <c r="F42" s="482" t="str">
        <f>+C12</f>
        <v>Kauppinen Joni</v>
      </c>
      <c r="G42" s="483"/>
      <c r="H42" s="483"/>
      <c r="I42" s="246" t="str">
        <f>+D12</f>
        <v>OPT-86</v>
      </c>
      <c r="J42" s="248" t="s">
        <v>126</v>
      </c>
      <c r="K42" s="248" t="s">
        <v>93</v>
      </c>
      <c r="L42" s="248" t="s">
        <v>95</v>
      </c>
      <c r="M42" s="248"/>
      <c r="N42" s="248"/>
      <c r="O42" s="249"/>
      <c r="P42" s="148">
        <f t="shared" si="1"/>
        <v>0.1</v>
      </c>
      <c r="Q42" s="148">
        <f t="shared" si="1"/>
        <v>0.1</v>
      </c>
      <c r="R42" s="148">
        <f t="shared" si="1"/>
        <v>0.1</v>
      </c>
      <c r="S42" s="148">
        <f t="shared" si="1"/>
        <v>0.01</v>
      </c>
      <c r="T42" s="148">
        <f t="shared" si="1"/>
        <v>0.01</v>
      </c>
      <c r="U42" s="149" t="str">
        <f t="shared" si="2"/>
        <v>0-3</v>
      </c>
      <c r="V42" s="250" t="s">
        <v>114</v>
      </c>
      <c r="W42" s="251"/>
      <c r="X42" s="252">
        <v>3</v>
      </c>
      <c r="Y42" s="156"/>
    </row>
    <row r="43" spans="1:25" ht="27">
      <c r="A43" s="154"/>
      <c r="B43" s="155"/>
      <c r="C43" s="156"/>
      <c r="D43" s="156"/>
      <c r="E43" s="155"/>
      <c r="F43" s="155"/>
      <c r="G43" s="155"/>
      <c r="H43" s="155"/>
      <c r="I43" s="156"/>
      <c r="J43" s="156"/>
      <c r="K43" s="156"/>
      <c r="L43" s="156"/>
      <c r="M43" s="156"/>
      <c r="N43" s="156"/>
      <c r="O43" s="155"/>
      <c r="P43" s="155"/>
      <c r="Q43" s="155"/>
      <c r="R43" s="155"/>
      <c r="S43" s="155"/>
      <c r="T43" s="157"/>
      <c r="U43" s="156"/>
      <c r="V43" s="158"/>
      <c r="W43" s="156"/>
      <c r="X43" s="155"/>
      <c r="Y43" s="156"/>
    </row>
  </sheetData>
  <sheetProtection/>
  <mergeCells count="28"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9:H39"/>
    <mergeCell ref="F40:H40"/>
    <mergeCell ref="F41:H41"/>
    <mergeCell ref="F42:H42"/>
    <mergeCell ref="F33:H33"/>
    <mergeCell ref="F34:H34"/>
    <mergeCell ref="F35:H35"/>
    <mergeCell ref="F36:H36"/>
    <mergeCell ref="F37:H37"/>
    <mergeCell ref="F38:H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="55" zoomScaleNormal="55" zoomScalePageLayoutView="0" workbookViewId="0" topLeftCell="A3">
      <selection activeCell="AA20" sqref="AA20"/>
    </sheetView>
  </sheetViews>
  <sheetFormatPr defaultColWidth="9.140625" defaultRowHeight="15"/>
  <cols>
    <col min="1" max="1" width="3.8515625" style="0" bestFit="1" customWidth="1"/>
    <col min="3" max="3" width="31.7109375" style="0" bestFit="1" customWidth="1"/>
    <col min="4" max="4" width="13.421875" style="0" bestFit="1" customWidth="1"/>
    <col min="5" max="5" width="6.421875" style="0" bestFit="1" customWidth="1"/>
    <col min="9" max="9" width="11.7109375" style="0" bestFit="1" customWidth="1"/>
    <col min="10" max="10" width="8.7109375" style="0" bestFit="1" customWidth="1"/>
    <col min="11" max="11" width="10.140625" style="0" bestFit="1" customWidth="1"/>
    <col min="13" max="13" width="10.140625" style="0" bestFit="1" customWidth="1"/>
    <col min="15" max="15" width="5.7109375" style="0" bestFit="1" customWidth="1"/>
    <col min="24" max="24" width="13.7109375" style="0" bestFit="1" customWidth="1"/>
    <col min="26" max="26" width="31.7109375" style="0" bestFit="1" customWidth="1"/>
    <col min="27" max="27" width="13.421875" style="0" bestFit="1" customWidth="1"/>
  </cols>
  <sheetData>
    <row r="1" spans="1:25" ht="27.75" thickBot="1">
      <c r="A1" s="159"/>
      <c r="B1" s="160" t="s">
        <v>662</v>
      </c>
      <c r="C1" s="161"/>
      <c r="D1" s="161"/>
      <c r="E1" s="161"/>
      <c r="F1" s="161"/>
      <c r="G1" s="161"/>
      <c r="H1" s="161"/>
      <c r="I1" s="161"/>
      <c r="J1" s="162"/>
      <c r="K1" s="163"/>
      <c r="L1" s="163"/>
      <c r="M1" s="163"/>
      <c r="N1" s="163"/>
      <c r="O1" s="164"/>
      <c r="P1" s="164"/>
      <c r="Q1" s="164"/>
      <c r="R1" s="164"/>
      <c r="S1" s="164"/>
      <c r="T1" s="165"/>
      <c r="U1" s="163"/>
      <c r="V1" s="166"/>
      <c r="W1" s="163"/>
      <c r="X1" s="164"/>
      <c r="Y1" s="163"/>
    </row>
    <row r="2" spans="1:27" ht="27.75" thickBot="1">
      <c r="A2" s="154"/>
      <c r="B2" s="167" t="s">
        <v>4</v>
      </c>
      <c r="C2" s="168"/>
      <c r="D2" s="169"/>
      <c r="E2" s="170"/>
      <c r="F2" s="170"/>
      <c r="G2" s="170"/>
      <c r="H2" s="170"/>
      <c r="I2" s="171"/>
      <c r="J2" s="172"/>
      <c r="K2" s="172"/>
      <c r="L2" s="172"/>
      <c r="M2" s="172"/>
      <c r="N2" s="172"/>
      <c r="O2" s="173"/>
      <c r="P2" s="173"/>
      <c r="Q2" s="155"/>
      <c r="R2" s="155"/>
      <c r="S2" s="155"/>
      <c r="T2" s="157"/>
      <c r="U2" s="156"/>
      <c r="V2" s="158"/>
      <c r="W2" s="156"/>
      <c r="X2" s="155"/>
      <c r="Y2" s="280" t="s">
        <v>662</v>
      </c>
      <c r="Z2" s="270"/>
      <c r="AA2" s="271"/>
    </row>
    <row r="3" spans="1:27" ht="27.75" thickBot="1">
      <c r="A3" s="154"/>
      <c r="B3" s="174"/>
      <c r="C3" s="175" t="s">
        <v>61</v>
      </c>
      <c r="D3" s="175" t="s">
        <v>5</v>
      </c>
      <c r="E3" s="176">
        <v>1</v>
      </c>
      <c r="F3" s="176">
        <v>2</v>
      </c>
      <c r="G3" s="176">
        <v>3</v>
      </c>
      <c r="H3" s="176">
        <v>4</v>
      </c>
      <c r="I3" s="176">
        <v>5</v>
      </c>
      <c r="J3" s="177">
        <v>6</v>
      </c>
      <c r="K3" s="178">
        <v>7</v>
      </c>
      <c r="L3" s="178">
        <v>8</v>
      </c>
      <c r="M3" s="177" t="s">
        <v>7</v>
      </c>
      <c r="N3" s="177" t="s">
        <v>6</v>
      </c>
      <c r="O3" s="179" t="s">
        <v>9</v>
      </c>
      <c r="P3" s="173"/>
      <c r="Q3" s="173"/>
      <c r="R3" s="155"/>
      <c r="S3" s="155"/>
      <c r="T3" s="180"/>
      <c r="U3" s="156"/>
      <c r="V3" s="158"/>
      <c r="W3" s="156"/>
      <c r="X3" s="155"/>
      <c r="Y3" s="281" t="s">
        <v>596</v>
      </c>
      <c r="Z3" s="272"/>
      <c r="AA3" s="273"/>
    </row>
    <row r="4" spans="1:27" ht="27.75">
      <c r="A4" s="154">
        <v>1</v>
      </c>
      <c r="B4" s="181">
        <v>700</v>
      </c>
      <c r="C4" s="182" t="s">
        <v>663</v>
      </c>
      <c r="D4" s="182" t="s">
        <v>182</v>
      </c>
      <c r="E4" s="183"/>
      <c r="F4" s="184" t="str">
        <f>+U38</f>
        <v>3-0</v>
      </c>
      <c r="G4" s="184" t="str">
        <f>+U30</f>
        <v>3-1</v>
      </c>
      <c r="H4" s="184" t="str">
        <f>+U34</f>
        <v>3-0</v>
      </c>
      <c r="I4" s="184" t="str">
        <f>+U14</f>
        <v>3-0</v>
      </c>
      <c r="J4" s="185" t="str">
        <f>+U18</f>
        <v>3-0</v>
      </c>
      <c r="K4" s="185" t="str">
        <f>+U23</f>
        <v>3-0</v>
      </c>
      <c r="L4" s="185" t="str">
        <f>+U27</f>
        <v>3-0</v>
      </c>
      <c r="M4" s="186" t="str">
        <f>+CONCATENATE(LEFT(F4)+LEFT(G4)+LEFT(H4)+LEFT(I4)+LEFT(J4)+LEFT(K4)+LEFT(L4),"-",RIGHT(F4)+RIGHT(G4)+RIGHT(H4)+RIGHT(I4)+RIGHT(J4)+RIGHT(K4)+RIGHT(L4))</f>
        <v>21-1</v>
      </c>
      <c r="N4" s="94">
        <f>+IF(VALUE(LEFT(F4))&gt;VALUE(RIGHT(F4)),1,0)+IF(VALUE(LEFT(G4))&gt;VALUE(RIGHT(G4)),1,0)+IF(VALUE(LEFT(H4))&gt;VALUE(RIGHT(H4)),1,0)+IF(VALUE(LEFT(I4))&gt;VALUE(RIGHT(I4)),1,0)+IF(VALUE(LEFT(J4))&gt;VALUE(RIGHT(J4)),1,0)+IF(VALUE(LEFT(K4))&gt;VALUE(RIGHT(K4)),1,0)+IF(VALUE(LEFT(L4))&gt;VALUE(RIGHT(L4)),1,0)</f>
        <v>7</v>
      </c>
      <c r="O4" s="187">
        <v>1</v>
      </c>
      <c r="P4" s="188"/>
      <c r="Q4" s="189"/>
      <c r="R4" s="155"/>
      <c r="S4" s="155"/>
      <c r="T4" s="180"/>
      <c r="U4" s="156"/>
      <c r="V4" s="158"/>
      <c r="W4" s="156"/>
      <c r="X4" s="155"/>
      <c r="Y4" s="282">
        <v>1</v>
      </c>
      <c r="Z4" s="253" t="s">
        <v>663</v>
      </c>
      <c r="AA4" s="254" t="s">
        <v>182</v>
      </c>
    </row>
    <row r="5" spans="1:27" ht="27.75">
      <c r="A5" s="154">
        <v>2</v>
      </c>
      <c r="B5" s="181">
        <v>700</v>
      </c>
      <c r="C5" s="182" t="s">
        <v>664</v>
      </c>
      <c r="D5" s="182" t="s">
        <v>332</v>
      </c>
      <c r="E5" s="184" t="str">
        <f>+CONCATENATE(RIGHT(F4),"-",LEFT(F4))</f>
        <v>0-3</v>
      </c>
      <c r="F5" s="183"/>
      <c r="G5" s="184" t="str">
        <f>+U35</f>
        <v>3-0</v>
      </c>
      <c r="H5" s="184" t="str">
        <f>+U31</f>
        <v>3-0</v>
      </c>
      <c r="I5" s="184" t="str">
        <f>+U19</f>
        <v>3-0</v>
      </c>
      <c r="J5" s="185" t="str">
        <f>+U15</f>
        <v>3-0</v>
      </c>
      <c r="K5" s="185" t="str">
        <f>+U26</f>
        <v>3-0</v>
      </c>
      <c r="L5" s="185" t="str">
        <f>+U24</f>
        <v>3-0</v>
      </c>
      <c r="M5" s="190" t="str">
        <f>+CONCATENATE(LEFT(E5)+LEFT(G5)+LEFT(H5)+LEFT(I5)+LEFT(J5)+LEFT(K5)+LEFT(L5),"-",RIGHT(E5)+RIGHT(G5)+RIGHT(H5)+RIGHT(I5)+RIGHT(J5)+RIGHT(K5)+RIGHT(L5))</f>
        <v>18-3</v>
      </c>
      <c r="N5" s="94">
        <f>+IF(VALUE(LEFT(G5))&gt;VALUE(RIGHT(G5)),1,0)+IF(VALUE(LEFT(H5))&gt;VALUE(RIGHT(H5)),1,0)+IF(VALUE(LEFT(I5))&gt;VALUE(RIGHT(I5)),1,0)+IF(VALUE(LEFT(J5))&gt;VALUE(RIGHT(J5)),1,0)+IF(VALUE(LEFT(K5))&gt;VALUE(RIGHT(K5)),1,0)+IF(VALUE(LEFT(L5))&gt;VALUE(RIGHT(L5)),1,0)+IF(VALUE(LEFT(E5))&gt;VALUE(RIGHT(E5)),1,0)</f>
        <v>6</v>
      </c>
      <c r="O5" s="187">
        <v>2</v>
      </c>
      <c r="P5" s="188"/>
      <c r="Q5" s="189"/>
      <c r="R5" s="155"/>
      <c r="S5" s="155"/>
      <c r="T5" s="180"/>
      <c r="U5" s="156"/>
      <c r="V5" s="158"/>
      <c r="W5" s="156"/>
      <c r="X5" s="155"/>
      <c r="Y5" s="282">
        <v>2</v>
      </c>
      <c r="Z5" s="255" t="s">
        <v>664</v>
      </c>
      <c r="AA5" s="256" t="s">
        <v>332</v>
      </c>
    </row>
    <row r="6" spans="1:27" ht="27.75">
      <c r="A6" s="154">
        <v>3</v>
      </c>
      <c r="B6" s="181">
        <v>700</v>
      </c>
      <c r="C6" s="182" t="s">
        <v>665</v>
      </c>
      <c r="D6" s="182" t="s">
        <v>332</v>
      </c>
      <c r="E6" s="184" t="str">
        <f>+CONCATENATE(RIGHT(G4),"-",LEFT(G4))</f>
        <v>1-3</v>
      </c>
      <c r="F6" s="184" t="str">
        <f>+CONCATENATE(RIGHT(G5),"-",LEFT(G5))</f>
        <v>0-3</v>
      </c>
      <c r="G6" s="183"/>
      <c r="H6" s="184" t="str">
        <f>+U39</f>
        <v>3-0</v>
      </c>
      <c r="I6" s="184" t="str">
        <f>+U22</f>
        <v>3-0</v>
      </c>
      <c r="J6" s="185" t="str">
        <f>+U28</f>
        <v>3-1</v>
      </c>
      <c r="K6" s="185" t="str">
        <f>+U16</f>
        <v>3-0</v>
      </c>
      <c r="L6" s="185" t="str">
        <f>+U20</f>
        <v>3-0</v>
      </c>
      <c r="M6" s="190" t="str">
        <f>+CONCATENATE(LEFT(E6)+LEFT(F6)+LEFT(H6)+LEFT(I6)+LEFT(J6)+LEFT(K6)+LEFT(L6),"-",RIGHT(E6)+RIGHT(F6)+RIGHT(H6)+RIGHT(I6)+RIGHT(J6)+RIGHT(K6)+RIGHT(L6))</f>
        <v>16-7</v>
      </c>
      <c r="N6" s="191">
        <f>+IF(VALUE(LEFT(F6))&gt;VALUE(RIGHT(F6)),1,0)+IF(VALUE(LEFT(E6))&gt;VALUE(RIGHT(E6)),1,0)+IF(VALUE(LEFT(H6))&gt;VALUE(RIGHT(H6)),1,0)+IF(VALUE(LEFT(I6))&gt;VALUE(RIGHT(I6)),1,0)+IF(VALUE(LEFT(J6))&gt;VALUE(RIGHT(J6)),1,0)+IF(VALUE(LEFT(K6))&gt;VALUE(RIGHT(K6)),1,0)+IF(VALUE(LEFT(L6))&gt;VALUE(RIGHT(L6)),1,0)</f>
        <v>5</v>
      </c>
      <c r="O6" s="187">
        <v>3</v>
      </c>
      <c r="P6" s="188"/>
      <c r="Q6" s="192"/>
      <c r="R6" s="155"/>
      <c r="S6" s="155"/>
      <c r="T6" s="180"/>
      <c r="U6" s="156"/>
      <c r="V6" s="158"/>
      <c r="W6" s="156"/>
      <c r="X6" s="155"/>
      <c r="Y6" s="282">
        <v>3</v>
      </c>
      <c r="Z6" s="255" t="s">
        <v>665</v>
      </c>
      <c r="AA6" s="256" t="s">
        <v>332</v>
      </c>
    </row>
    <row r="7" spans="1:27" ht="27.75">
      <c r="A7" s="154">
        <v>4</v>
      </c>
      <c r="B7" s="181">
        <v>694</v>
      </c>
      <c r="C7" s="182" t="s">
        <v>666</v>
      </c>
      <c r="D7" s="182" t="s">
        <v>13</v>
      </c>
      <c r="E7" s="184" t="str">
        <f>+CONCATENATE(RIGHT(H4),"-",LEFT(H4))</f>
        <v>0-3</v>
      </c>
      <c r="F7" s="184" t="str">
        <f>+CONCATENATE(RIGHT(H5),"-",LEFT(H5))</f>
        <v>0-3</v>
      </c>
      <c r="G7" s="184" t="str">
        <f>+CONCATENATE(RIGHT(H6),"-",LEFT(H6))</f>
        <v>0-3</v>
      </c>
      <c r="H7" s="183"/>
      <c r="I7" s="184" t="str">
        <f>+U29</f>
        <v>3-0</v>
      </c>
      <c r="J7" s="185" t="str">
        <f>+U25</f>
        <v>0-3</v>
      </c>
      <c r="K7" s="185" t="str">
        <f>+U21</f>
        <v>0-3</v>
      </c>
      <c r="L7" s="185" t="str">
        <f>+U17</f>
        <v>2-3</v>
      </c>
      <c r="M7" s="190" t="str">
        <f>+CONCATENATE(LEFT(E7)+LEFT(F7)+LEFT(I7)+LEFT(J7)+LEFT(K7)+LEFT(L7),"-",RIGHT(E7)+RIGHT(F7)+RIGHT(I7)+RIGHT(J7)+RIGHT(K7)+RIGHT(L7))</f>
        <v>5-15</v>
      </c>
      <c r="N7" s="191">
        <f>+IF(VALUE(LEFT(F7))&gt;VALUE(RIGHT(F7)),1,0)+IF(VALUE(LEFT(G7))&gt;VALUE(RIGHT(G7)),1,0)+IF(VALUE(LEFT(E7))&gt;VALUE(RIGHT(E7)),1,0)+IF(VALUE(LEFT(I7))&gt;VALUE(RIGHT(I7)),1,0)+IF(VALUE(LEFT(J7))&gt;VALUE(RIGHT(J7)),1,0)+IF(VALUE(LEFT(K7))&gt;VALUE(RIGHT(K7)),1,0)+IF(VALUE(LEFT(L7))&gt;VALUE(RIGHT(L7)),1,0)</f>
        <v>1</v>
      </c>
      <c r="O7" s="187">
        <v>8</v>
      </c>
      <c r="P7" s="188"/>
      <c r="Q7" s="194"/>
      <c r="R7" s="155"/>
      <c r="S7" s="155"/>
      <c r="T7" s="180"/>
      <c r="U7" s="156"/>
      <c r="V7" s="158"/>
      <c r="W7" s="156"/>
      <c r="X7" s="155"/>
      <c r="Y7" s="282">
        <v>4</v>
      </c>
      <c r="Z7" s="255" t="s">
        <v>667</v>
      </c>
      <c r="AA7" s="256" t="s">
        <v>13</v>
      </c>
    </row>
    <row r="8" spans="1:27" ht="27.75">
      <c r="A8" s="154">
        <v>5</v>
      </c>
      <c r="B8" s="181">
        <v>692</v>
      </c>
      <c r="C8" s="182" t="s">
        <v>667</v>
      </c>
      <c r="D8" s="182" t="s">
        <v>13</v>
      </c>
      <c r="E8" s="184" t="str">
        <f>+CONCATENATE(RIGHT(I4),"-",LEFT(I4))</f>
        <v>0-3</v>
      </c>
      <c r="F8" s="184" t="str">
        <f>+CONCATENATE(RIGHT(I5),"-",LEFT(I5))</f>
        <v>0-3</v>
      </c>
      <c r="G8" s="185" t="str">
        <f>+CONCATENATE(RIGHT(I6),"-",LEFT(I6))</f>
        <v>0-3</v>
      </c>
      <c r="H8" s="184" t="str">
        <f>+CONCATENATE(RIGHT(I7),"-",LEFT(I7))</f>
        <v>0-3</v>
      </c>
      <c r="I8" s="183"/>
      <c r="J8" s="185" t="str">
        <f>+U40</f>
        <v>3-0</v>
      </c>
      <c r="K8" s="185" t="str">
        <f>+U32</f>
        <v>3-0</v>
      </c>
      <c r="L8" s="185" t="str">
        <f>+U36</f>
        <v>3-0</v>
      </c>
      <c r="M8" s="190" t="str">
        <f>+CONCATENATE(LEFT(E8)+LEFT(F8)+LEFT(G8)+LEFT(H8)+LEFT(J8)+LEFT(K8)+LEFT(L8),"-",RIGHT(E8)+RIGHT(F8)+RIGHT(G8)+RIGHT(H8)+RIGHT(J8)+RIGHT(K8)+RIGHT(L8))</f>
        <v>9-12</v>
      </c>
      <c r="N8" s="191">
        <f>+IF(VALUE(LEFT(F8))&gt;VALUE(RIGHT(F8)),1,0)+IF(VALUE(LEFT(G8))&gt;VALUE(RIGHT(G8)),1,0)+IF(VALUE(LEFT(H8))&gt;VALUE(RIGHT(H8)),1,0)+IF(VALUE(LEFT(E8))&gt;VALUE(RIGHT(E8)),1,0)+IF(VALUE(LEFT(J8))&gt;VALUE(RIGHT(J8)),1,0)+IF(VALUE(LEFT(K8))&gt;VALUE(RIGHT(K8)),1,0)+IF(VALUE(LEFT(L8))&gt;VALUE(RIGHT(L8)),1,0)</f>
        <v>3</v>
      </c>
      <c r="O8" s="187">
        <v>4</v>
      </c>
      <c r="P8" s="188"/>
      <c r="Q8" s="192"/>
      <c r="R8" s="155"/>
      <c r="S8" s="155"/>
      <c r="T8" s="180"/>
      <c r="U8" s="156"/>
      <c r="V8" s="158"/>
      <c r="W8" s="156"/>
      <c r="X8" s="155"/>
      <c r="Y8" s="282">
        <v>5</v>
      </c>
      <c r="Z8" s="255" t="s">
        <v>668</v>
      </c>
      <c r="AA8" s="256" t="s">
        <v>332</v>
      </c>
    </row>
    <row r="9" spans="1:27" ht="27.75">
      <c r="A9" s="154">
        <v>6</v>
      </c>
      <c r="B9" s="181">
        <v>683</v>
      </c>
      <c r="C9" s="182" t="s">
        <v>668</v>
      </c>
      <c r="D9" s="182" t="s">
        <v>332</v>
      </c>
      <c r="E9" s="184" t="str">
        <f>+CONCATENATE(RIGHT(J4),"-",LEFT(J4))</f>
        <v>0-3</v>
      </c>
      <c r="F9" s="184" t="str">
        <f>+CONCATENATE(RIGHT(J5),"-",LEFT(J5))</f>
        <v>0-3</v>
      </c>
      <c r="G9" s="184" t="str">
        <f>+CONCATENATE(RIGHT(J6),"-",LEFT(J6))</f>
        <v>1-3</v>
      </c>
      <c r="H9" s="184" t="str">
        <f>+CONCATENATE(RIGHT(J7),"-",LEFT(J7))</f>
        <v>3-0</v>
      </c>
      <c r="I9" s="184" t="str">
        <f>+CONCATENATE(RIGHT(J8),"-",LEFT(J8))</f>
        <v>0-3</v>
      </c>
      <c r="J9" s="195"/>
      <c r="K9" s="185" t="str">
        <f>+U37</f>
        <v>3-0</v>
      </c>
      <c r="L9" s="185" t="str">
        <f>+U33</f>
        <v>3-0</v>
      </c>
      <c r="M9" s="190" t="str">
        <f>+CONCATENATE(LEFT(E9)+LEFT(F9)+LEFT(G9)+LEFT(H9)+LEFT(I9)+LEFT(K9)+LEFT(L9),"-",RIGHT(E9)+RIGHT(F9)+RIGHT(G9)+RIGHT(H9)+RIGHT(I9)+RIGHT(K9)+RIGHT(L9))</f>
        <v>10-12</v>
      </c>
      <c r="N9" s="191">
        <f>+IF(VALUE(LEFT(F9))&gt;VALUE(RIGHT(F9)),1,0)+IF(VALUE(LEFT(G9))&gt;VALUE(RIGHT(G9)),1,0)+IF(VALUE(LEFT(H9))&gt;VALUE(RIGHT(H9)),1,0)+IF(VALUE(LEFT(I9))&gt;VALUE(RIGHT(I9)),1,0)+IF(VALUE(LEFT(E9))&gt;VALUE(RIGHT(E9)),1,0)+IF(VALUE(LEFT(K9))&gt;VALUE(RIGHT(K9)),1,0)+IF(VALUE(LEFT(L9))&gt;VALUE(RIGHT(L9)),1,0)</f>
        <v>3</v>
      </c>
      <c r="O9" s="187">
        <v>5</v>
      </c>
      <c r="P9" s="188"/>
      <c r="Q9" s="192"/>
      <c r="R9" s="155"/>
      <c r="S9" s="155"/>
      <c r="T9" s="180"/>
      <c r="U9" s="156"/>
      <c r="V9" s="158"/>
      <c r="W9" s="156"/>
      <c r="X9" s="155"/>
      <c r="Y9" s="282">
        <v>6</v>
      </c>
      <c r="Z9" s="255" t="s">
        <v>669</v>
      </c>
      <c r="AA9" s="256" t="s">
        <v>13</v>
      </c>
    </row>
    <row r="10" spans="1:27" ht="28.5" thickBot="1">
      <c r="A10" s="154">
        <v>7</v>
      </c>
      <c r="B10" s="196">
        <v>677</v>
      </c>
      <c r="C10" s="182" t="s">
        <v>669</v>
      </c>
      <c r="D10" s="182" t="s">
        <v>13</v>
      </c>
      <c r="E10" s="184" t="str">
        <f>+CONCATENATE(RIGHT(K4),"-",LEFT(K4))</f>
        <v>0-3</v>
      </c>
      <c r="F10" s="184" t="str">
        <f>+CONCATENATE(RIGHT(K5),"-",LEFT(K5))</f>
        <v>0-3</v>
      </c>
      <c r="G10" s="184" t="str">
        <f>+CONCATENATE(RIGHT(K6),"-",LEFT(K6))</f>
        <v>0-3</v>
      </c>
      <c r="H10" s="184" t="str">
        <f>+CONCATENATE(RIGHT(K7),"-",LEFT(K7))</f>
        <v>3-0</v>
      </c>
      <c r="I10" s="184" t="str">
        <f>+CONCATENATE(RIGHT(K8),"-",LEFT(K8))</f>
        <v>0-3</v>
      </c>
      <c r="J10" s="184" t="str">
        <f>+CONCATENATE(RIGHT(K9),"-",LEFT(K9))</f>
        <v>0-3</v>
      </c>
      <c r="K10" s="197"/>
      <c r="L10" s="185" t="str">
        <f>+U41</f>
        <v>3-1</v>
      </c>
      <c r="M10" s="190" t="str">
        <f>+CONCATENATE(LEFT(E10)+LEFT(F10)+LEFT(G10)+LEFT(H10)+LEFT(I10)+LEFT(J10)+LEFT(L10),"-",RIGHT(E10)+RIGHT(F10)+RIGHT(G10)+RIGHT(H10)+RIGHT(I10)+RIGHT(J10)+RIGHT(L10))</f>
        <v>6-16</v>
      </c>
      <c r="N10" s="191">
        <f>+IF(VALUE(LEFT(F10))&gt;VALUE(RIGHT(F10)),1,0)+IF(VALUE(LEFT(G10))&gt;VALUE(RIGHT(G10)),1,0)+IF(VALUE(LEFT(H10))&gt;VALUE(RIGHT(H10)),1,0)+IF(VALUE(LEFT(I10))&gt;VALUE(RIGHT(I10)),1,0)+IF(VALUE(LEFT(E10))&gt;VALUE(RIGHT(E10)),1,0)+IF(VALUE(LEFT(L10))&gt;VALUE(RIGHT(L10)),1,0)+IF(VALUE(LEFT(J10))&gt;VALUE(RIGHT(J10)),1,0)</f>
        <v>2</v>
      </c>
      <c r="O10" s="187">
        <v>6</v>
      </c>
      <c r="P10" s="188"/>
      <c r="Q10" s="155"/>
      <c r="R10" s="155"/>
      <c r="S10" s="155"/>
      <c r="T10" s="180"/>
      <c r="U10" s="156"/>
      <c r="V10" s="158"/>
      <c r="W10" s="156"/>
      <c r="X10" s="155"/>
      <c r="Y10" s="282">
        <v>7</v>
      </c>
      <c r="Z10" s="259" t="s">
        <v>670</v>
      </c>
      <c r="AA10" s="256" t="s">
        <v>13</v>
      </c>
    </row>
    <row r="11" spans="1:27" ht="28.5" thickBot="1">
      <c r="A11" s="154">
        <v>8</v>
      </c>
      <c r="B11" s="198">
        <v>661</v>
      </c>
      <c r="C11" s="193" t="s">
        <v>670</v>
      </c>
      <c r="D11" s="193" t="s">
        <v>13</v>
      </c>
      <c r="E11" s="199" t="str">
        <f>+CONCATENATE(RIGHT(L4),"-",LEFT(L4))</f>
        <v>0-3</v>
      </c>
      <c r="F11" s="199" t="str">
        <f>+CONCATENATE(RIGHT(L5),"-",LEFT(L5))</f>
        <v>0-3</v>
      </c>
      <c r="G11" s="199" t="str">
        <f>+CONCATENATE(RIGHT(L6),"-",LEFT(L6))</f>
        <v>0-3</v>
      </c>
      <c r="H11" s="199" t="str">
        <f>+CONCATENATE(RIGHT(L7),"-",LEFT(L7))</f>
        <v>3-2</v>
      </c>
      <c r="I11" s="199" t="str">
        <f>+CONCATENATE(RIGHT(L8),"-",LEFT(L8))</f>
        <v>0-3</v>
      </c>
      <c r="J11" s="199" t="str">
        <f>+CONCATENATE(RIGHT(L9),"-",LEFT(L9))</f>
        <v>0-3</v>
      </c>
      <c r="K11" s="199" t="str">
        <f>+CONCATENATE(RIGHT(L10),"-",LEFT(L10))</f>
        <v>1-3</v>
      </c>
      <c r="L11" s="200"/>
      <c r="M11" s="201" t="str">
        <f>+CONCATENATE(LEFT(E11)+LEFT(F11)+LEFT(G11)+LEFT(H11)+LEFT(I11)+LEFT(J11)+LEFT(K11),"-",RIGHT(E11)+RIGHT(F11)+RIGHT(G11)+RIGHT(H11)+RIGHT(I11)+RIGHT(J11)+RIGHT(K11))</f>
        <v>4-20</v>
      </c>
      <c r="N11" s="202">
        <f>+IF(VALUE(LEFT(F11))&gt;VALUE(RIGHT(F11)),1,0)+IF(VALUE(LEFT(G11))&gt;VALUE(RIGHT(G11)),1,0)+IF(VALUE(LEFT(H11))&gt;VALUE(RIGHT(H11)),1,0)+IF(VALUE(LEFT(I11))&gt;VALUE(RIGHT(I11)),1,0)+IF(VALUE(LEFT(E11))&gt;VALUE(RIGHT(E11)),1,0)+IF(VALUE(LEFT(K11))&gt;VALUE(RIGHT(K11)),1,0)+IF(VALUE(LEFT(J11))&gt;VALUE(RIGHT(J11)),1,0)</f>
        <v>1</v>
      </c>
      <c r="O11" s="187">
        <v>7</v>
      </c>
      <c r="P11" s="188"/>
      <c r="Q11" s="155"/>
      <c r="R11" s="155"/>
      <c r="S11" s="155"/>
      <c r="T11" s="180"/>
      <c r="U11" s="156"/>
      <c r="V11" s="158"/>
      <c r="W11" s="156"/>
      <c r="X11" s="155"/>
      <c r="Y11" s="283">
        <v>8</v>
      </c>
      <c r="Z11" s="255" t="s">
        <v>666</v>
      </c>
      <c r="AA11" s="260" t="s">
        <v>13</v>
      </c>
    </row>
    <row r="12" spans="1:25" ht="28.5" thickBot="1">
      <c r="A12" s="154"/>
      <c r="B12" s="203"/>
      <c r="C12" s="204"/>
      <c r="D12" s="204"/>
      <c r="E12" s="205"/>
      <c r="F12" s="205"/>
      <c r="G12" s="205"/>
      <c r="H12" s="205"/>
      <c r="I12" s="205"/>
      <c r="J12" s="205"/>
      <c r="K12" s="205"/>
      <c r="L12" s="206"/>
      <c r="M12" s="206"/>
      <c r="N12" s="113"/>
      <c r="O12" s="207"/>
      <c r="P12" s="188"/>
      <c r="Q12" s="155"/>
      <c r="R12" s="155"/>
      <c r="S12" s="155"/>
      <c r="T12" s="180"/>
      <c r="U12" s="156"/>
      <c r="V12" s="158"/>
      <c r="W12" s="156"/>
      <c r="X12" s="155"/>
      <c r="Y12" s="156"/>
    </row>
    <row r="13" spans="1:26" ht="27">
      <c r="A13" s="154"/>
      <c r="B13" s="284"/>
      <c r="C13" s="285"/>
      <c r="D13" s="285"/>
      <c r="E13" s="286"/>
      <c r="F13" s="286"/>
      <c r="G13" s="286"/>
      <c r="H13" s="286"/>
      <c r="I13" s="286"/>
      <c r="J13" s="287" t="s">
        <v>603</v>
      </c>
      <c r="K13" s="288" t="s">
        <v>604</v>
      </c>
      <c r="L13" s="288" t="s">
        <v>605</v>
      </c>
      <c r="M13" s="288" t="s">
        <v>606</v>
      </c>
      <c r="N13" s="288" t="s">
        <v>607</v>
      </c>
      <c r="O13" s="233"/>
      <c r="P13" s="233"/>
      <c r="Q13" s="233"/>
      <c r="R13" s="233"/>
      <c r="S13" s="233"/>
      <c r="T13" s="234"/>
      <c r="U13" s="235"/>
      <c r="V13" s="236" t="s">
        <v>608</v>
      </c>
      <c r="W13" s="235"/>
      <c r="X13" s="237" t="s">
        <v>39</v>
      </c>
      <c r="Y13" s="156"/>
      <c r="Z13" s="475"/>
    </row>
    <row r="14" spans="1:25" ht="27">
      <c r="A14" s="154"/>
      <c r="B14" s="238" t="s">
        <v>627</v>
      </c>
      <c r="C14" s="212" t="str">
        <f aca="true" t="shared" si="0" ref="C14:D17">+C4</f>
        <v>Asikainen Valtteri</v>
      </c>
      <c r="D14" s="213" t="str">
        <f t="shared" si="0"/>
        <v>KuPTS</v>
      </c>
      <c r="E14" s="214" t="s">
        <v>610</v>
      </c>
      <c r="F14" s="484" t="str">
        <f>+C8</f>
        <v>Järvenpää Rasmus</v>
      </c>
      <c r="G14" s="485"/>
      <c r="H14" s="485"/>
      <c r="I14" s="212" t="str">
        <f>+D8</f>
        <v>OPT-86</v>
      </c>
      <c r="J14" s="208" t="s">
        <v>49</v>
      </c>
      <c r="K14" s="208" t="s">
        <v>46</v>
      </c>
      <c r="L14" s="208" t="s">
        <v>49</v>
      </c>
      <c r="M14" s="208"/>
      <c r="N14" s="208"/>
      <c r="O14" s="215"/>
      <c r="P14" s="122">
        <f aca="true" t="shared" si="1" ref="P14:T41">IF(ISTEXT(J14),IF(VALUE(SUBSTITUTE(LEFT(J14,2),"-",",0"))&gt;VALUE(SUBSTITUTE(RIGHT(J14,2),"-","")),1,0.1),0.01)</f>
        <v>1</v>
      </c>
      <c r="Q14" s="122">
        <f t="shared" si="1"/>
        <v>1</v>
      </c>
      <c r="R14" s="122">
        <f t="shared" si="1"/>
        <v>1</v>
      </c>
      <c r="S14" s="122">
        <f t="shared" si="1"/>
        <v>0.01</v>
      </c>
      <c r="T14" s="122">
        <f t="shared" si="1"/>
        <v>0.01</v>
      </c>
      <c r="U14" s="123" t="str">
        <f aca="true" t="shared" si="2" ref="U14:U41">LEFT(REPLACE(SUM(P14:T14),2,1,"-"),3)</f>
        <v>3-0</v>
      </c>
      <c r="V14" s="209" t="s">
        <v>87</v>
      </c>
      <c r="W14" s="211"/>
      <c r="X14" s="239">
        <v>3</v>
      </c>
      <c r="Y14" s="156"/>
    </row>
    <row r="15" spans="1:25" ht="27">
      <c r="A15" s="154"/>
      <c r="B15" s="240" t="s">
        <v>628</v>
      </c>
      <c r="C15" s="216" t="str">
        <f t="shared" si="0"/>
        <v>Kokkola Jami</v>
      </c>
      <c r="D15" s="217" t="str">
        <f t="shared" si="0"/>
        <v>YPTS</v>
      </c>
      <c r="E15" s="218" t="s">
        <v>610</v>
      </c>
      <c r="F15" s="486" t="str">
        <f>+C9</f>
        <v>Kalliokulju Eelis</v>
      </c>
      <c r="G15" s="487"/>
      <c r="H15" s="487"/>
      <c r="I15" s="216" t="str">
        <f>+D9</f>
        <v>YPTS</v>
      </c>
      <c r="J15" s="208" t="s">
        <v>47</v>
      </c>
      <c r="K15" s="208" t="s">
        <v>59</v>
      </c>
      <c r="L15" s="208" t="s">
        <v>47</v>
      </c>
      <c r="M15" s="208"/>
      <c r="N15" s="208"/>
      <c r="O15" s="215"/>
      <c r="P15" s="122">
        <f t="shared" si="1"/>
        <v>1</v>
      </c>
      <c r="Q15" s="122">
        <f t="shared" si="1"/>
        <v>1</v>
      </c>
      <c r="R15" s="122">
        <f t="shared" si="1"/>
        <v>1</v>
      </c>
      <c r="S15" s="122">
        <f t="shared" si="1"/>
        <v>0.01</v>
      </c>
      <c r="T15" s="122">
        <f t="shared" si="1"/>
        <v>0.01</v>
      </c>
      <c r="U15" s="123" t="str">
        <f t="shared" si="2"/>
        <v>3-0</v>
      </c>
      <c r="V15" s="209" t="s">
        <v>196</v>
      </c>
      <c r="W15" s="211"/>
      <c r="X15" s="239">
        <v>4</v>
      </c>
      <c r="Y15" s="156"/>
    </row>
    <row r="16" spans="1:25" ht="27">
      <c r="A16" s="154"/>
      <c r="B16" s="238" t="s">
        <v>629</v>
      </c>
      <c r="C16" s="212" t="str">
        <f t="shared" si="0"/>
        <v>Jylhä Matias</v>
      </c>
      <c r="D16" s="213" t="str">
        <f t="shared" si="0"/>
        <v>YPTS</v>
      </c>
      <c r="E16" s="214" t="s">
        <v>610</v>
      </c>
      <c r="F16" s="484" t="str">
        <f>+C10</f>
        <v>Koivisto Kalle</v>
      </c>
      <c r="G16" s="485"/>
      <c r="H16" s="485"/>
      <c r="I16" s="212" t="str">
        <f>+D9</f>
        <v>YPTS</v>
      </c>
      <c r="J16" s="208" t="s">
        <v>49</v>
      </c>
      <c r="K16" s="208" t="s">
        <v>46</v>
      </c>
      <c r="L16" s="208" t="s">
        <v>59</v>
      </c>
      <c r="M16" s="208"/>
      <c r="N16" s="208"/>
      <c r="O16" s="215"/>
      <c r="P16" s="122">
        <f t="shared" si="1"/>
        <v>1</v>
      </c>
      <c r="Q16" s="122">
        <f t="shared" si="1"/>
        <v>1</v>
      </c>
      <c r="R16" s="122">
        <f t="shared" si="1"/>
        <v>1</v>
      </c>
      <c r="S16" s="122">
        <f t="shared" si="1"/>
        <v>0.01</v>
      </c>
      <c r="T16" s="122">
        <f t="shared" si="1"/>
        <v>0.01</v>
      </c>
      <c r="U16" s="123" t="str">
        <f t="shared" si="2"/>
        <v>3-0</v>
      </c>
      <c r="V16" s="209" t="s">
        <v>611</v>
      </c>
      <c r="W16" s="211"/>
      <c r="X16" s="239">
        <v>2</v>
      </c>
      <c r="Y16" s="156"/>
    </row>
    <row r="17" spans="1:25" ht="27">
      <c r="A17" s="154"/>
      <c r="B17" s="241" t="s">
        <v>630</v>
      </c>
      <c r="C17" s="219" t="str">
        <f t="shared" si="0"/>
        <v>Perkkiö Lenni</v>
      </c>
      <c r="D17" s="220" t="str">
        <f t="shared" si="0"/>
        <v>OPT-86</v>
      </c>
      <c r="E17" s="221" t="s">
        <v>610</v>
      </c>
      <c r="F17" s="488" t="str">
        <f>+C11</f>
        <v>Keränen Ville</v>
      </c>
      <c r="G17" s="487"/>
      <c r="H17" s="487"/>
      <c r="I17" s="219" t="str">
        <f>+D11</f>
        <v>OPT-86</v>
      </c>
      <c r="J17" s="208" t="s">
        <v>46</v>
      </c>
      <c r="K17" s="208" t="s">
        <v>54</v>
      </c>
      <c r="L17" s="208" t="s">
        <v>50</v>
      </c>
      <c r="M17" s="208" t="s">
        <v>197</v>
      </c>
      <c r="N17" s="208" t="s">
        <v>95</v>
      </c>
      <c r="O17" s="215"/>
      <c r="P17" s="122">
        <f t="shared" si="1"/>
        <v>1</v>
      </c>
      <c r="Q17" s="122">
        <f t="shared" si="1"/>
        <v>0.1</v>
      </c>
      <c r="R17" s="122">
        <f t="shared" si="1"/>
        <v>1</v>
      </c>
      <c r="S17" s="122">
        <f t="shared" si="1"/>
        <v>0.1</v>
      </c>
      <c r="T17" s="122">
        <f t="shared" si="1"/>
        <v>0.1</v>
      </c>
      <c r="U17" s="123" t="str">
        <f t="shared" si="2"/>
        <v>2-3</v>
      </c>
      <c r="V17" s="210" t="s">
        <v>631</v>
      </c>
      <c r="W17" s="211"/>
      <c r="X17" s="239">
        <v>5</v>
      </c>
      <c r="Y17" s="156"/>
    </row>
    <row r="18" spans="1:25" ht="27">
      <c r="A18" s="154"/>
      <c r="B18" s="238" t="s">
        <v>632</v>
      </c>
      <c r="C18" s="212" t="str">
        <f aca="true" t="shared" si="3" ref="C18:D21">+C4</f>
        <v>Asikainen Valtteri</v>
      </c>
      <c r="D18" s="213" t="str">
        <f t="shared" si="3"/>
        <v>KuPTS</v>
      </c>
      <c r="E18" s="214" t="s">
        <v>610</v>
      </c>
      <c r="F18" s="484" t="str">
        <f>+C9</f>
        <v>Kalliokulju Eelis</v>
      </c>
      <c r="G18" s="485"/>
      <c r="H18" s="485"/>
      <c r="I18" s="212" t="str">
        <f>+D9</f>
        <v>YPTS</v>
      </c>
      <c r="J18" s="208" t="s">
        <v>58</v>
      </c>
      <c r="K18" s="208" t="s">
        <v>49</v>
      </c>
      <c r="L18" s="208" t="s">
        <v>46</v>
      </c>
      <c r="M18" s="208"/>
      <c r="N18" s="208"/>
      <c r="O18" s="215"/>
      <c r="P18" s="122">
        <f t="shared" si="1"/>
        <v>1</v>
      </c>
      <c r="Q18" s="122">
        <f t="shared" si="1"/>
        <v>1</v>
      </c>
      <c r="R18" s="122">
        <f t="shared" si="1"/>
        <v>1</v>
      </c>
      <c r="S18" s="122">
        <f t="shared" si="1"/>
        <v>0.01</v>
      </c>
      <c r="T18" s="122">
        <f t="shared" si="1"/>
        <v>0.01</v>
      </c>
      <c r="U18" s="123" t="str">
        <f t="shared" si="2"/>
        <v>3-0</v>
      </c>
      <c r="V18" s="209" t="s">
        <v>195</v>
      </c>
      <c r="W18" s="211"/>
      <c r="X18" s="239">
        <v>8</v>
      </c>
      <c r="Y18" s="156"/>
    </row>
    <row r="19" spans="1:25" ht="27">
      <c r="A19" s="154"/>
      <c r="B19" s="240" t="s">
        <v>633</v>
      </c>
      <c r="C19" s="216" t="str">
        <f t="shared" si="3"/>
        <v>Kokkola Jami</v>
      </c>
      <c r="D19" s="217" t="str">
        <f t="shared" si="3"/>
        <v>YPTS</v>
      </c>
      <c r="E19" s="218" t="s">
        <v>610</v>
      </c>
      <c r="F19" s="486" t="str">
        <f>+C8</f>
        <v>Järvenpää Rasmus</v>
      </c>
      <c r="G19" s="487"/>
      <c r="H19" s="487"/>
      <c r="I19" s="216" t="str">
        <f>+D8</f>
        <v>OPT-86</v>
      </c>
      <c r="J19" s="208" t="s">
        <v>89</v>
      </c>
      <c r="K19" s="208" t="s">
        <v>42</v>
      </c>
      <c r="L19" s="208" t="s">
        <v>58</v>
      </c>
      <c r="M19" s="208"/>
      <c r="N19" s="208"/>
      <c r="O19" s="215"/>
      <c r="P19" s="122">
        <f t="shared" si="1"/>
        <v>1</v>
      </c>
      <c r="Q19" s="122">
        <f t="shared" si="1"/>
        <v>1</v>
      </c>
      <c r="R19" s="122">
        <f t="shared" si="1"/>
        <v>1</v>
      </c>
      <c r="S19" s="122">
        <f t="shared" si="1"/>
        <v>0.01</v>
      </c>
      <c r="T19" s="122">
        <f t="shared" si="1"/>
        <v>0.01</v>
      </c>
      <c r="U19" s="123" t="str">
        <f t="shared" si="2"/>
        <v>3-0</v>
      </c>
      <c r="V19" s="209" t="s">
        <v>94</v>
      </c>
      <c r="W19" s="211"/>
      <c r="X19" s="239">
        <v>7</v>
      </c>
      <c r="Y19" s="156"/>
    </row>
    <row r="20" spans="1:25" ht="27">
      <c r="A20" s="154"/>
      <c r="B20" s="242" t="s">
        <v>634</v>
      </c>
      <c r="C20" s="222" t="str">
        <f t="shared" si="3"/>
        <v>Jylhä Matias</v>
      </c>
      <c r="D20" s="223" t="str">
        <f t="shared" si="3"/>
        <v>YPTS</v>
      </c>
      <c r="E20" s="224" t="s">
        <v>610</v>
      </c>
      <c r="F20" s="478" t="str">
        <f>+C11</f>
        <v>Keränen Ville</v>
      </c>
      <c r="G20" s="479"/>
      <c r="H20" s="479"/>
      <c r="I20" s="222" t="str">
        <f>+D11</f>
        <v>OPT-86</v>
      </c>
      <c r="J20" s="208" t="s">
        <v>58</v>
      </c>
      <c r="K20" s="208" t="s">
        <v>49</v>
      </c>
      <c r="L20" s="208" t="s">
        <v>47</v>
      </c>
      <c r="M20" s="208"/>
      <c r="N20" s="208"/>
      <c r="O20" s="215"/>
      <c r="P20" s="122">
        <f t="shared" si="1"/>
        <v>1</v>
      </c>
      <c r="Q20" s="122">
        <f t="shared" si="1"/>
        <v>1</v>
      </c>
      <c r="R20" s="122">
        <f t="shared" si="1"/>
        <v>1</v>
      </c>
      <c r="S20" s="122">
        <f t="shared" si="1"/>
        <v>0.01</v>
      </c>
      <c r="T20" s="122">
        <f t="shared" si="1"/>
        <v>0.01</v>
      </c>
      <c r="U20" s="123" t="str">
        <f t="shared" si="2"/>
        <v>3-0</v>
      </c>
      <c r="V20" s="210" t="s">
        <v>635</v>
      </c>
      <c r="W20" s="211"/>
      <c r="X20" s="239">
        <v>1</v>
      </c>
      <c r="Y20" s="156"/>
    </row>
    <row r="21" spans="1:25" ht="27">
      <c r="A21" s="154"/>
      <c r="B21" s="241" t="s">
        <v>636</v>
      </c>
      <c r="C21" s="219" t="str">
        <f t="shared" si="3"/>
        <v>Perkkiö Lenni</v>
      </c>
      <c r="D21" s="220" t="str">
        <f t="shared" si="3"/>
        <v>OPT-86</v>
      </c>
      <c r="E21" s="221" t="s">
        <v>610</v>
      </c>
      <c r="F21" s="488" t="str">
        <f>+C10</f>
        <v>Koivisto Kalle</v>
      </c>
      <c r="G21" s="487"/>
      <c r="H21" s="487"/>
      <c r="I21" s="219" t="str">
        <f>+D10</f>
        <v>OPT-86</v>
      </c>
      <c r="J21" s="208" t="s">
        <v>96</v>
      </c>
      <c r="K21" s="208" t="s">
        <v>56</v>
      </c>
      <c r="L21" s="208" t="s">
        <v>88</v>
      </c>
      <c r="M21" s="208"/>
      <c r="N21" s="208"/>
      <c r="O21" s="215"/>
      <c r="P21" s="122">
        <f t="shared" si="1"/>
        <v>0.1</v>
      </c>
      <c r="Q21" s="122">
        <f t="shared" si="1"/>
        <v>0.1</v>
      </c>
      <c r="R21" s="122">
        <f t="shared" si="1"/>
        <v>0.1</v>
      </c>
      <c r="S21" s="122">
        <f t="shared" si="1"/>
        <v>0.01</v>
      </c>
      <c r="T21" s="122">
        <f t="shared" si="1"/>
        <v>0.01</v>
      </c>
      <c r="U21" s="123" t="str">
        <f t="shared" si="2"/>
        <v>0-3</v>
      </c>
      <c r="V21" s="209" t="s">
        <v>613</v>
      </c>
      <c r="W21" s="211"/>
      <c r="X21" s="239">
        <v>6</v>
      </c>
      <c r="Y21" s="156"/>
    </row>
    <row r="22" spans="1:25" ht="27">
      <c r="A22" s="154"/>
      <c r="B22" s="238" t="s">
        <v>637</v>
      </c>
      <c r="C22" s="212" t="str">
        <f>+C6</f>
        <v>Jylhä Matias</v>
      </c>
      <c r="D22" s="213" t="str">
        <f>+D6</f>
        <v>YPTS</v>
      </c>
      <c r="E22" s="214" t="s">
        <v>610</v>
      </c>
      <c r="F22" s="484" t="str">
        <f>+C8</f>
        <v>Järvenpää Rasmus</v>
      </c>
      <c r="G22" s="484"/>
      <c r="H22" s="484"/>
      <c r="I22" s="212" t="str">
        <f>+D8</f>
        <v>OPT-86</v>
      </c>
      <c r="J22" s="208" t="s">
        <v>41</v>
      </c>
      <c r="K22" s="208" t="s">
        <v>49</v>
      </c>
      <c r="L22" s="208" t="s">
        <v>89</v>
      </c>
      <c r="M22" s="208"/>
      <c r="N22" s="208"/>
      <c r="O22" s="215"/>
      <c r="P22" s="122">
        <f t="shared" si="1"/>
        <v>1</v>
      </c>
      <c r="Q22" s="122">
        <f t="shared" si="1"/>
        <v>1</v>
      </c>
      <c r="R22" s="122">
        <f t="shared" si="1"/>
        <v>1</v>
      </c>
      <c r="S22" s="122">
        <f t="shared" si="1"/>
        <v>0.01</v>
      </c>
      <c r="T22" s="122">
        <f t="shared" si="1"/>
        <v>0.01</v>
      </c>
      <c r="U22" s="123" t="str">
        <f t="shared" si="2"/>
        <v>3-0</v>
      </c>
      <c r="V22" s="209" t="s">
        <v>100</v>
      </c>
      <c r="W22" s="211"/>
      <c r="X22" s="239">
        <v>2</v>
      </c>
      <c r="Y22" s="156"/>
    </row>
    <row r="23" spans="1:25" ht="27">
      <c r="A23" s="154"/>
      <c r="B23" s="240" t="s">
        <v>638</v>
      </c>
      <c r="C23" s="216" t="str">
        <f>+C4</f>
        <v>Asikainen Valtteri</v>
      </c>
      <c r="D23" s="217" t="str">
        <f>+D4</f>
        <v>KuPTS</v>
      </c>
      <c r="E23" s="218" t="s">
        <v>610</v>
      </c>
      <c r="F23" s="486" t="str">
        <f>+C10</f>
        <v>Koivisto Kalle</v>
      </c>
      <c r="G23" s="487"/>
      <c r="H23" s="487"/>
      <c r="I23" s="216" t="str">
        <f>+D10</f>
        <v>OPT-86</v>
      </c>
      <c r="J23" s="208" t="s">
        <v>49</v>
      </c>
      <c r="K23" s="208" t="s">
        <v>58</v>
      </c>
      <c r="L23" s="208" t="s">
        <v>58</v>
      </c>
      <c r="M23" s="208"/>
      <c r="N23" s="208"/>
      <c r="O23" s="215"/>
      <c r="P23" s="122">
        <f t="shared" si="1"/>
        <v>1</v>
      </c>
      <c r="Q23" s="122">
        <f t="shared" si="1"/>
        <v>1</v>
      </c>
      <c r="R23" s="122">
        <f t="shared" si="1"/>
        <v>1</v>
      </c>
      <c r="S23" s="122">
        <f t="shared" si="1"/>
        <v>0.01</v>
      </c>
      <c r="T23" s="122">
        <f t="shared" si="1"/>
        <v>0.01</v>
      </c>
      <c r="U23" s="123" t="str">
        <f t="shared" si="2"/>
        <v>3-0</v>
      </c>
      <c r="V23" s="209" t="s">
        <v>614</v>
      </c>
      <c r="W23" s="211"/>
      <c r="X23" s="239">
        <v>4</v>
      </c>
      <c r="Y23" s="156"/>
    </row>
    <row r="24" spans="1:25" ht="27">
      <c r="A24" s="154"/>
      <c r="B24" s="238" t="s">
        <v>639</v>
      </c>
      <c r="C24" s="212" t="str">
        <f>+C5</f>
        <v>Kokkola Jami</v>
      </c>
      <c r="D24" s="213" t="str">
        <f>+D5</f>
        <v>YPTS</v>
      </c>
      <c r="E24" s="214" t="s">
        <v>610</v>
      </c>
      <c r="F24" s="484" t="str">
        <f>+C11</f>
        <v>Keränen Ville</v>
      </c>
      <c r="G24" s="484"/>
      <c r="H24" s="484"/>
      <c r="I24" s="212" t="str">
        <f>+D11</f>
        <v>OPT-86</v>
      </c>
      <c r="J24" s="208" t="s">
        <v>89</v>
      </c>
      <c r="K24" s="208" t="s">
        <v>89</v>
      </c>
      <c r="L24" s="208" t="s">
        <v>89</v>
      </c>
      <c r="M24" s="208"/>
      <c r="N24" s="208"/>
      <c r="O24" s="215"/>
      <c r="P24" s="122">
        <f t="shared" si="1"/>
        <v>1</v>
      </c>
      <c r="Q24" s="122">
        <f t="shared" si="1"/>
        <v>1</v>
      </c>
      <c r="R24" s="122">
        <f t="shared" si="1"/>
        <v>1</v>
      </c>
      <c r="S24" s="122">
        <f t="shared" si="1"/>
        <v>0.01</v>
      </c>
      <c r="T24" s="122">
        <f t="shared" si="1"/>
        <v>0.01</v>
      </c>
      <c r="U24" s="123" t="str">
        <f t="shared" si="2"/>
        <v>3-0</v>
      </c>
      <c r="V24" s="210" t="s">
        <v>640</v>
      </c>
      <c r="W24" s="211"/>
      <c r="X24" s="239">
        <v>3</v>
      </c>
      <c r="Y24" s="156"/>
    </row>
    <row r="25" spans="1:25" ht="27">
      <c r="A25" s="154"/>
      <c r="B25" s="240" t="s">
        <v>641</v>
      </c>
      <c r="C25" s="216" t="str">
        <f>+C7</f>
        <v>Perkkiö Lenni</v>
      </c>
      <c r="D25" s="217" t="str">
        <f>+D7</f>
        <v>OPT-86</v>
      </c>
      <c r="E25" s="218" t="s">
        <v>610</v>
      </c>
      <c r="F25" s="486" t="str">
        <f>+C9</f>
        <v>Kalliokulju Eelis</v>
      </c>
      <c r="G25" s="487"/>
      <c r="H25" s="487"/>
      <c r="I25" s="216" t="str">
        <f>+D9</f>
        <v>YPTS</v>
      </c>
      <c r="J25" s="208" t="s">
        <v>96</v>
      </c>
      <c r="K25" s="208" t="s">
        <v>56</v>
      </c>
      <c r="L25" s="208" t="s">
        <v>56</v>
      </c>
      <c r="M25" s="208"/>
      <c r="N25" s="208"/>
      <c r="O25" s="215"/>
      <c r="P25" s="122">
        <f t="shared" si="1"/>
        <v>0.1</v>
      </c>
      <c r="Q25" s="122">
        <f t="shared" si="1"/>
        <v>0.1</v>
      </c>
      <c r="R25" s="122">
        <f t="shared" si="1"/>
        <v>0.1</v>
      </c>
      <c r="S25" s="122">
        <f t="shared" si="1"/>
        <v>0.01</v>
      </c>
      <c r="T25" s="122">
        <f t="shared" si="1"/>
        <v>0.01</v>
      </c>
      <c r="U25" s="123" t="str">
        <f t="shared" si="2"/>
        <v>0-3</v>
      </c>
      <c r="V25" s="209" t="s">
        <v>163</v>
      </c>
      <c r="W25" s="211"/>
      <c r="X25" s="239">
        <v>5</v>
      </c>
      <c r="Y25" s="156"/>
    </row>
    <row r="26" spans="1:25" ht="27">
      <c r="A26" s="154"/>
      <c r="B26" s="238" t="s">
        <v>642</v>
      </c>
      <c r="C26" s="212" t="str">
        <f>+C5</f>
        <v>Kokkola Jami</v>
      </c>
      <c r="D26" s="213" t="str">
        <f>+D5</f>
        <v>YPTS</v>
      </c>
      <c r="E26" s="214" t="s">
        <v>610</v>
      </c>
      <c r="F26" s="484" t="str">
        <f>+C10</f>
        <v>Koivisto Kalle</v>
      </c>
      <c r="G26" s="485"/>
      <c r="H26" s="485"/>
      <c r="I26" s="212" t="str">
        <f>+D10</f>
        <v>OPT-86</v>
      </c>
      <c r="J26" s="208" t="s">
        <v>89</v>
      </c>
      <c r="K26" s="208" t="s">
        <v>58</v>
      </c>
      <c r="L26" s="208" t="s">
        <v>47</v>
      </c>
      <c r="M26" s="208"/>
      <c r="N26" s="208"/>
      <c r="O26" s="215"/>
      <c r="P26" s="122">
        <f t="shared" si="1"/>
        <v>1</v>
      </c>
      <c r="Q26" s="122">
        <f t="shared" si="1"/>
        <v>1</v>
      </c>
      <c r="R26" s="122">
        <f t="shared" si="1"/>
        <v>1</v>
      </c>
      <c r="S26" s="122">
        <f t="shared" si="1"/>
        <v>0.01</v>
      </c>
      <c r="T26" s="122">
        <f t="shared" si="1"/>
        <v>0.01</v>
      </c>
      <c r="U26" s="123" t="str">
        <f t="shared" si="2"/>
        <v>3-0</v>
      </c>
      <c r="V26" s="209" t="s">
        <v>615</v>
      </c>
      <c r="W26" s="211"/>
      <c r="X26" s="239">
        <v>6</v>
      </c>
      <c r="Y26" s="156"/>
    </row>
    <row r="27" spans="1:25" ht="27">
      <c r="A27" s="154"/>
      <c r="B27" s="240" t="s">
        <v>643</v>
      </c>
      <c r="C27" s="216" t="str">
        <f>+C4</f>
        <v>Asikainen Valtteri</v>
      </c>
      <c r="D27" s="217" t="str">
        <f>+D4</f>
        <v>KuPTS</v>
      </c>
      <c r="E27" s="218" t="s">
        <v>610</v>
      </c>
      <c r="F27" s="486" t="str">
        <f>+C11</f>
        <v>Keränen Ville</v>
      </c>
      <c r="G27" s="487"/>
      <c r="H27" s="487"/>
      <c r="I27" s="216" t="str">
        <f>+D11</f>
        <v>OPT-86</v>
      </c>
      <c r="J27" s="208" t="s">
        <v>49</v>
      </c>
      <c r="K27" s="208" t="s">
        <v>49</v>
      </c>
      <c r="L27" s="208" t="s">
        <v>59</v>
      </c>
      <c r="M27" s="208"/>
      <c r="N27" s="208"/>
      <c r="O27" s="215"/>
      <c r="P27" s="122">
        <f t="shared" si="1"/>
        <v>1</v>
      </c>
      <c r="Q27" s="122">
        <f t="shared" si="1"/>
        <v>1</v>
      </c>
      <c r="R27" s="122">
        <f t="shared" si="1"/>
        <v>1</v>
      </c>
      <c r="S27" s="122">
        <f t="shared" si="1"/>
        <v>0.01</v>
      </c>
      <c r="T27" s="122">
        <f t="shared" si="1"/>
        <v>0.01</v>
      </c>
      <c r="U27" s="123" t="str">
        <f t="shared" si="2"/>
        <v>3-0</v>
      </c>
      <c r="V27" s="210" t="s">
        <v>644</v>
      </c>
      <c r="W27" s="211"/>
      <c r="X27" s="239">
        <v>4</v>
      </c>
      <c r="Y27" s="156"/>
    </row>
    <row r="28" spans="1:25" ht="27">
      <c r="A28" s="154"/>
      <c r="B28" s="238" t="s">
        <v>645</v>
      </c>
      <c r="C28" s="212" t="str">
        <f>+C6</f>
        <v>Jylhä Matias</v>
      </c>
      <c r="D28" s="212" t="str">
        <f>+D6</f>
        <v>YPTS</v>
      </c>
      <c r="E28" s="225" t="s">
        <v>610</v>
      </c>
      <c r="F28" s="484" t="str">
        <f>+C9</f>
        <v>Kalliokulju Eelis</v>
      </c>
      <c r="G28" s="485"/>
      <c r="H28" s="485"/>
      <c r="I28" s="212" t="str">
        <f>+D10</f>
        <v>OPT-86</v>
      </c>
      <c r="J28" s="208" t="s">
        <v>126</v>
      </c>
      <c r="K28" s="208" t="s">
        <v>42</v>
      </c>
      <c r="L28" s="208" t="s">
        <v>50</v>
      </c>
      <c r="M28" s="208" t="s">
        <v>58</v>
      </c>
      <c r="N28" s="208"/>
      <c r="O28" s="215"/>
      <c r="P28" s="122">
        <f t="shared" si="1"/>
        <v>0.1</v>
      </c>
      <c r="Q28" s="122">
        <f t="shared" si="1"/>
        <v>1</v>
      </c>
      <c r="R28" s="122">
        <f t="shared" si="1"/>
        <v>1</v>
      </c>
      <c r="S28" s="122">
        <f t="shared" si="1"/>
        <v>1</v>
      </c>
      <c r="T28" s="122">
        <f t="shared" si="1"/>
        <v>0.01</v>
      </c>
      <c r="U28" s="123" t="str">
        <f t="shared" si="2"/>
        <v>3-1</v>
      </c>
      <c r="V28" s="209" t="s">
        <v>24</v>
      </c>
      <c r="W28" s="211"/>
      <c r="X28" s="239">
        <v>8</v>
      </c>
      <c r="Y28" s="156"/>
    </row>
    <row r="29" spans="1:25" ht="27">
      <c r="A29" s="154"/>
      <c r="B29" s="240" t="s">
        <v>646</v>
      </c>
      <c r="C29" s="216" t="str">
        <f>+C7</f>
        <v>Perkkiö Lenni</v>
      </c>
      <c r="D29" s="217" t="str">
        <f>+D7</f>
        <v>OPT-86</v>
      </c>
      <c r="E29" s="218" t="s">
        <v>610</v>
      </c>
      <c r="F29" s="486" t="str">
        <f>+C8</f>
        <v>Järvenpää Rasmus</v>
      </c>
      <c r="G29" s="487"/>
      <c r="H29" s="487"/>
      <c r="I29" s="216" t="str">
        <f>+D9</f>
        <v>YPTS</v>
      </c>
      <c r="J29" s="208" t="s">
        <v>47</v>
      </c>
      <c r="K29" s="208" t="s">
        <v>58</v>
      </c>
      <c r="L29" s="208" t="s">
        <v>46</v>
      </c>
      <c r="M29" s="208"/>
      <c r="N29" s="208"/>
      <c r="O29" s="215"/>
      <c r="P29" s="122">
        <f t="shared" si="1"/>
        <v>1</v>
      </c>
      <c r="Q29" s="122">
        <f t="shared" si="1"/>
        <v>1</v>
      </c>
      <c r="R29" s="122">
        <f t="shared" si="1"/>
        <v>1</v>
      </c>
      <c r="S29" s="122">
        <f t="shared" si="1"/>
        <v>0.01</v>
      </c>
      <c r="T29" s="122">
        <f t="shared" si="1"/>
        <v>0.01</v>
      </c>
      <c r="U29" s="123" t="str">
        <f t="shared" si="2"/>
        <v>3-0</v>
      </c>
      <c r="V29" s="209" t="s">
        <v>97</v>
      </c>
      <c r="W29" s="211"/>
      <c r="X29" s="239">
        <v>7</v>
      </c>
      <c r="Y29" s="156"/>
    </row>
    <row r="30" spans="1:25" ht="27">
      <c r="A30" s="154"/>
      <c r="B30" s="238" t="s">
        <v>647</v>
      </c>
      <c r="C30" s="212" t="str">
        <f>+C4</f>
        <v>Asikainen Valtteri</v>
      </c>
      <c r="D30" s="213" t="str">
        <f>+D4</f>
        <v>KuPTS</v>
      </c>
      <c r="E30" s="214" t="s">
        <v>610</v>
      </c>
      <c r="F30" s="484" t="str">
        <f>+C6</f>
        <v>Jylhä Matias</v>
      </c>
      <c r="G30" s="485"/>
      <c r="H30" s="485"/>
      <c r="I30" s="212" t="str">
        <f>+D6</f>
        <v>YPTS</v>
      </c>
      <c r="J30" s="208" t="s">
        <v>46</v>
      </c>
      <c r="K30" s="208" t="s">
        <v>90</v>
      </c>
      <c r="L30" s="208" t="s">
        <v>169</v>
      </c>
      <c r="M30" s="208" t="s">
        <v>42</v>
      </c>
      <c r="N30" s="208"/>
      <c r="O30" s="215"/>
      <c r="P30" s="122">
        <f t="shared" si="1"/>
        <v>1</v>
      </c>
      <c r="Q30" s="122">
        <f t="shared" si="1"/>
        <v>1</v>
      </c>
      <c r="R30" s="122">
        <f t="shared" si="1"/>
        <v>0.1</v>
      </c>
      <c r="S30" s="122">
        <f t="shared" si="1"/>
        <v>1</v>
      </c>
      <c r="T30" s="122">
        <f t="shared" si="1"/>
        <v>0.01</v>
      </c>
      <c r="U30" s="123" t="str">
        <f t="shared" si="2"/>
        <v>3-1</v>
      </c>
      <c r="V30" s="209" t="s">
        <v>40</v>
      </c>
      <c r="W30" s="211"/>
      <c r="X30" s="239">
        <v>5</v>
      </c>
      <c r="Y30" s="156"/>
    </row>
    <row r="31" spans="1:25" ht="27">
      <c r="A31" s="154"/>
      <c r="B31" s="240" t="s">
        <v>649</v>
      </c>
      <c r="C31" s="216" t="str">
        <f>+C5</f>
        <v>Kokkola Jami</v>
      </c>
      <c r="D31" s="217" t="str">
        <f>+D5</f>
        <v>YPTS</v>
      </c>
      <c r="E31" s="218" t="s">
        <v>610</v>
      </c>
      <c r="F31" s="486" t="str">
        <f>+C7</f>
        <v>Perkkiö Lenni</v>
      </c>
      <c r="G31" s="487"/>
      <c r="H31" s="487"/>
      <c r="I31" s="216" t="str">
        <f>+D6</f>
        <v>YPTS</v>
      </c>
      <c r="J31" s="208" t="s">
        <v>47</v>
      </c>
      <c r="K31" s="208" t="s">
        <v>47</v>
      </c>
      <c r="L31" s="208" t="s">
        <v>47</v>
      </c>
      <c r="M31" s="208"/>
      <c r="N31" s="208"/>
      <c r="O31" s="215"/>
      <c r="P31" s="122">
        <f t="shared" si="1"/>
        <v>1</v>
      </c>
      <c r="Q31" s="122">
        <f t="shared" si="1"/>
        <v>1</v>
      </c>
      <c r="R31" s="122">
        <f t="shared" si="1"/>
        <v>1</v>
      </c>
      <c r="S31" s="122">
        <f t="shared" si="1"/>
        <v>0.01</v>
      </c>
      <c r="T31" s="122">
        <f t="shared" si="1"/>
        <v>0.01</v>
      </c>
      <c r="U31" s="123" t="str">
        <f t="shared" si="2"/>
        <v>3-0</v>
      </c>
      <c r="V31" s="209" t="s">
        <v>45</v>
      </c>
      <c r="W31" s="211"/>
      <c r="X31" s="239">
        <v>6</v>
      </c>
      <c r="Y31" s="156"/>
    </row>
    <row r="32" spans="1:25" ht="27">
      <c r="A32" s="154"/>
      <c r="B32" s="238" t="s">
        <v>650</v>
      </c>
      <c r="C32" s="212" t="str">
        <f>+C8</f>
        <v>Järvenpää Rasmus</v>
      </c>
      <c r="D32" s="213" t="str">
        <f>+D8</f>
        <v>OPT-86</v>
      </c>
      <c r="E32" s="214" t="s">
        <v>610</v>
      </c>
      <c r="F32" s="484" t="str">
        <f>+C10</f>
        <v>Koivisto Kalle</v>
      </c>
      <c r="G32" s="485"/>
      <c r="H32" s="485"/>
      <c r="I32" s="212" t="str">
        <f>+D10</f>
        <v>OPT-86</v>
      </c>
      <c r="J32" s="208" t="s">
        <v>41</v>
      </c>
      <c r="K32" s="208" t="s">
        <v>90</v>
      </c>
      <c r="L32" s="208" t="s">
        <v>46</v>
      </c>
      <c r="M32" s="208"/>
      <c r="N32" s="208"/>
      <c r="O32" s="215"/>
      <c r="P32" s="122">
        <f t="shared" si="1"/>
        <v>1</v>
      </c>
      <c r="Q32" s="122">
        <f t="shared" si="1"/>
        <v>1</v>
      </c>
      <c r="R32" s="122">
        <f t="shared" si="1"/>
        <v>1</v>
      </c>
      <c r="S32" s="122">
        <f t="shared" si="1"/>
        <v>0.01</v>
      </c>
      <c r="T32" s="122">
        <f t="shared" si="1"/>
        <v>0.01</v>
      </c>
      <c r="U32" s="123" t="str">
        <f t="shared" si="2"/>
        <v>3-0</v>
      </c>
      <c r="V32" s="209" t="s">
        <v>616</v>
      </c>
      <c r="W32" s="211"/>
      <c r="X32" s="239">
        <v>1</v>
      </c>
      <c r="Y32" s="156"/>
    </row>
    <row r="33" spans="1:25" ht="27">
      <c r="A33" s="154"/>
      <c r="B33" s="240" t="s">
        <v>651</v>
      </c>
      <c r="C33" s="216" t="str">
        <f>+C9</f>
        <v>Kalliokulju Eelis</v>
      </c>
      <c r="D33" s="217" t="str">
        <f>+D9</f>
        <v>YPTS</v>
      </c>
      <c r="E33" s="218" t="s">
        <v>610</v>
      </c>
      <c r="F33" s="486" t="str">
        <f>+C11</f>
        <v>Keränen Ville</v>
      </c>
      <c r="G33" s="487"/>
      <c r="H33" s="487"/>
      <c r="I33" s="216" t="str">
        <f>+D11</f>
        <v>OPT-86</v>
      </c>
      <c r="J33" s="208" t="s">
        <v>46</v>
      </c>
      <c r="K33" s="208" t="s">
        <v>42</v>
      </c>
      <c r="L33" s="208" t="s">
        <v>89</v>
      </c>
      <c r="M33" s="208"/>
      <c r="N33" s="208"/>
      <c r="O33" s="215"/>
      <c r="P33" s="122">
        <f t="shared" si="1"/>
        <v>1</v>
      </c>
      <c r="Q33" s="122">
        <f t="shared" si="1"/>
        <v>1</v>
      </c>
      <c r="R33" s="122">
        <f t="shared" si="1"/>
        <v>1</v>
      </c>
      <c r="S33" s="122">
        <f t="shared" si="1"/>
        <v>0.01</v>
      </c>
      <c r="T33" s="122">
        <f t="shared" si="1"/>
        <v>0.01</v>
      </c>
      <c r="U33" s="123" t="str">
        <f t="shared" si="2"/>
        <v>3-0</v>
      </c>
      <c r="V33" s="210" t="s">
        <v>652</v>
      </c>
      <c r="W33" s="211"/>
      <c r="X33" s="239">
        <v>3</v>
      </c>
      <c r="Y33" s="156"/>
    </row>
    <row r="34" spans="1:25" ht="27">
      <c r="A34" s="154"/>
      <c r="B34" s="238" t="s">
        <v>653</v>
      </c>
      <c r="C34" s="212" t="str">
        <f>+C4</f>
        <v>Asikainen Valtteri</v>
      </c>
      <c r="D34" s="212" t="str">
        <f>+D4</f>
        <v>KuPTS</v>
      </c>
      <c r="E34" s="225" t="s">
        <v>610</v>
      </c>
      <c r="F34" s="484" t="str">
        <f>+C7</f>
        <v>Perkkiö Lenni</v>
      </c>
      <c r="G34" s="485"/>
      <c r="H34" s="485"/>
      <c r="I34" s="212" t="str">
        <f>+D7</f>
        <v>OPT-86</v>
      </c>
      <c r="J34" s="208" t="s">
        <v>47</v>
      </c>
      <c r="K34" s="208" t="s">
        <v>58</v>
      </c>
      <c r="L34" s="208" t="s">
        <v>47</v>
      </c>
      <c r="M34" s="208"/>
      <c r="N34" s="208"/>
      <c r="O34" s="215"/>
      <c r="P34" s="122">
        <f t="shared" si="1"/>
        <v>1</v>
      </c>
      <c r="Q34" s="122">
        <f t="shared" si="1"/>
        <v>1</v>
      </c>
      <c r="R34" s="122">
        <f t="shared" si="1"/>
        <v>1</v>
      </c>
      <c r="S34" s="122">
        <f t="shared" si="1"/>
        <v>0.01</v>
      </c>
      <c r="T34" s="122">
        <f t="shared" si="1"/>
        <v>0.01</v>
      </c>
      <c r="U34" s="123" t="str">
        <f t="shared" si="2"/>
        <v>3-0</v>
      </c>
      <c r="V34" s="209" t="s">
        <v>48</v>
      </c>
      <c r="W34" s="211"/>
      <c r="X34" s="239">
        <v>7</v>
      </c>
      <c r="Y34" s="156"/>
    </row>
    <row r="35" spans="1:25" ht="27">
      <c r="A35" s="154"/>
      <c r="B35" s="243" t="s">
        <v>654</v>
      </c>
      <c r="C35" s="226" t="str">
        <f>+C5</f>
        <v>Kokkola Jami</v>
      </c>
      <c r="D35" s="226" t="str">
        <f>+D5</f>
        <v>YPTS</v>
      </c>
      <c r="E35" s="227" t="s">
        <v>610</v>
      </c>
      <c r="F35" s="480" t="str">
        <f>+C6</f>
        <v>Jylhä Matias</v>
      </c>
      <c r="G35" s="481"/>
      <c r="H35" s="481"/>
      <c r="I35" s="226" t="str">
        <f>+D6</f>
        <v>YPTS</v>
      </c>
      <c r="J35" s="208" t="s">
        <v>59</v>
      </c>
      <c r="K35" s="208" t="s">
        <v>46</v>
      </c>
      <c r="L35" s="208" t="s">
        <v>42</v>
      </c>
      <c r="M35" s="208"/>
      <c r="N35" s="208"/>
      <c r="O35" s="215"/>
      <c r="P35" s="122">
        <f t="shared" si="1"/>
        <v>1</v>
      </c>
      <c r="Q35" s="122">
        <f t="shared" si="1"/>
        <v>1</v>
      </c>
      <c r="R35" s="122">
        <f t="shared" si="1"/>
        <v>1</v>
      </c>
      <c r="S35" s="122">
        <f t="shared" si="1"/>
        <v>0.01</v>
      </c>
      <c r="T35" s="122">
        <f t="shared" si="1"/>
        <v>0.01</v>
      </c>
      <c r="U35" s="123" t="str">
        <f t="shared" si="2"/>
        <v>3-0</v>
      </c>
      <c r="V35" s="209" t="s">
        <v>51</v>
      </c>
      <c r="W35" s="211"/>
      <c r="X35" s="244">
        <v>8</v>
      </c>
      <c r="Y35" s="156"/>
    </row>
    <row r="36" spans="1:25" ht="27">
      <c r="A36" s="154"/>
      <c r="B36" s="242" t="s">
        <v>655</v>
      </c>
      <c r="C36" s="222" t="str">
        <f>+C8</f>
        <v>Järvenpää Rasmus</v>
      </c>
      <c r="D36" s="223" t="str">
        <f>+D8</f>
        <v>OPT-86</v>
      </c>
      <c r="E36" s="224" t="s">
        <v>610</v>
      </c>
      <c r="F36" s="478" t="str">
        <f>+C11</f>
        <v>Keränen Ville</v>
      </c>
      <c r="G36" s="479"/>
      <c r="H36" s="479"/>
      <c r="I36" s="222" t="str">
        <f>+D11</f>
        <v>OPT-86</v>
      </c>
      <c r="J36" s="208" t="s">
        <v>49</v>
      </c>
      <c r="K36" s="208" t="s">
        <v>41</v>
      </c>
      <c r="L36" s="208" t="s">
        <v>49</v>
      </c>
      <c r="M36" s="208"/>
      <c r="N36" s="208"/>
      <c r="O36" s="215"/>
      <c r="P36" s="122">
        <f t="shared" si="1"/>
        <v>1</v>
      </c>
      <c r="Q36" s="122">
        <f t="shared" si="1"/>
        <v>1</v>
      </c>
      <c r="R36" s="122">
        <f t="shared" si="1"/>
        <v>1</v>
      </c>
      <c r="S36" s="122">
        <f t="shared" si="1"/>
        <v>0.01</v>
      </c>
      <c r="T36" s="122">
        <f t="shared" si="1"/>
        <v>0.01</v>
      </c>
      <c r="U36" s="123" t="str">
        <f t="shared" si="2"/>
        <v>3-0</v>
      </c>
      <c r="V36" s="210" t="s">
        <v>656</v>
      </c>
      <c r="W36" s="211"/>
      <c r="X36" s="244">
        <v>1</v>
      </c>
      <c r="Y36" s="156"/>
    </row>
    <row r="37" spans="1:25" ht="27">
      <c r="A37" s="154"/>
      <c r="B37" s="243" t="s">
        <v>657</v>
      </c>
      <c r="C37" s="226" t="str">
        <f>+C9</f>
        <v>Kalliokulju Eelis</v>
      </c>
      <c r="D37" s="228" t="str">
        <f>+D9</f>
        <v>YPTS</v>
      </c>
      <c r="E37" s="229" t="s">
        <v>610</v>
      </c>
      <c r="F37" s="480" t="str">
        <f>+C10</f>
        <v>Koivisto Kalle</v>
      </c>
      <c r="G37" s="481"/>
      <c r="H37" s="481"/>
      <c r="I37" s="226" t="str">
        <f>+D10</f>
        <v>OPT-86</v>
      </c>
      <c r="J37" s="208" t="s">
        <v>50</v>
      </c>
      <c r="K37" s="208" t="s">
        <v>59</v>
      </c>
      <c r="L37" s="208" t="s">
        <v>46</v>
      </c>
      <c r="M37" s="208"/>
      <c r="N37" s="208"/>
      <c r="O37" s="215"/>
      <c r="P37" s="122">
        <f t="shared" si="1"/>
        <v>1</v>
      </c>
      <c r="Q37" s="122">
        <f t="shared" si="1"/>
        <v>1</v>
      </c>
      <c r="R37" s="122">
        <f t="shared" si="1"/>
        <v>1</v>
      </c>
      <c r="S37" s="122">
        <f t="shared" si="1"/>
        <v>0.01</v>
      </c>
      <c r="T37" s="122">
        <f t="shared" si="1"/>
        <v>0.01</v>
      </c>
      <c r="U37" s="123" t="str">
        <f t="shared" si="2"/>
        <v>3-0</v>
      </c>
      <c r="V37" s="209" t="s">
        <v>617</v>
      </c>
      <c r="W37" s="211"/>
      <c r="X37" s="244">
        <v>2</v>
      </c>
      <c r="Y37" s="156"/>
    </row>
    <row r="38" spans="1:25" ht="27">
      <c r="A38" s="154"/>
      <c r="B38" s="242" t="s">
        <v>658</v>
      </c>
      <c r="C38" s="222" t="str">
        <f>+C4</f>
        <v>Asikainen Valtteri</v>
      </c>
      <c r="D38" s="223" t="str">
        <f>+D15</f>
        <v>YPTS</v>
      </c>
      <c r="E38" s="224" t="s">
        <v>610</v>
      </c>
      <c r="F38" s="478" t="str">
        <f>+C5</f>
        <v>Kokkola Jami</v>
      </c>
      <c r="G38" s="479"/>
      <c r="H38" s="479"/>
      <c r="I38" s="222" t="str">
        <f>+D4</f>
        <v>KuPTS</v>
      </c>
      <c r="J38" s="208" t="s">
        <v>41</v>
      </c>
      <c r="K38" s="208" t="s">
        <v>41</v>
      </c>
      <c r="L38" s="208" t="s">
        <v>42</v>
      </c>
      <c r="M38" s="208"/>
      <c r="N38" s="208"/>
      <c r="O38" s="215"/>
      <c r="P38" s="122">
        <f t="shared" si="1"/>
        <v>1</v>
      </c>
      <c r="Q38" s="122">
        <f t="shared" si="1"/>
        <v>1</v>
      </c>
      <c r="R38" s="122">
        <f t="shared" si="1"/>
        <v>1</v>
      </c>
      <c r="S38" s="122">
        <f t="shared" si="1"/>
        <v>0.01</v>
      </c>
      <c r="T38" s="122">
        <f t="shared" si="1"/>
        <v>0.01</v>
      </c>
      <c r="U38" s="123" t="str">
        <f t="shared" si="2"/>
        <v>3-0</v>
      </c>
      <c r="V38" s="209" t="s">
        <v>53</v>
      </c>
      <c r="W38" s="211"/>
      <c r="X38" s="244">
        <v>7</v>
      </c>
      <c r="Y38" s="156"/>
    </row>
    <row r="39" spans="1:25" ht="27">
      <c r="A39" s="154"/>
      <c r="B39" s="243" t="s">
        <v>659</v>
      </c>
      <c r="C39" s="226" t="str">
        <f>+C6</f>
        <v>Jylhä Matias</v>
      </c>
      <c r="D39" s="228" t="str">
        <f>+D6</f>
        <v>YPTS</v>
      </c>
      <c r="E39" s="229" t="s">
        <v>610</v>
      </c>
      <c r="F39" s="480" t="str">
        <f>+C7</f>
        <v>Perkkiö Lenni</v>
      </c>
      <c r="G39" s="481"/>
      <c r="H39" s="481"/>
      <c r="I39" s="226" t="str">
        <f>+D7</f>
        <v>OPT-86</v>
      </c>
      <c r="J39" s="208" t="s">
        <v>49</v>
      </c>
      <c r="K39" s="208" t="s">
        <v>49</v>
      </c>
      <c r="L39" s="208" t="s">
        <v>46</v>
      </c>
      <c r="M39" s="208"/>
      <c r="N39" s="208"/>
      <c r="O39" s="215"/>
      <c r="P39" s="122">
        <f t="shared" si="1"/>
        <v>1</v>
      </c>
      <c r="Q39" s="122">
        <f t="shared" si="1"/>
        <v>1</v>
      </c>
      <c r="R39" s="122">
        <f t="shared" si="1"/>
        <v>1</v>
      </c>
      <c r="S39" s="122">
        <f t="shared" si="1"/>
        <v>0.01</v>
      </c>
      <c r="T39" s="122">
        <f t="shared" si="1"/>
        <v>0.01</v>
      </c>
      <c r="U39" s="123" t="str">
        <f t="shared" si="2"/>
        <v>3-0</v>
      </c>
      <c r="V39" s="209" t="s">
        <v>57</v>
      </c>
      <c r="W39" s="211"/>
      <c r="X39" s="244">
        <v>8</v>
      </c>
      <c r="Y39" s="156"/>
    </row>
    <row r="40" spans="1:25" ht="27">
      <c r="A40" s="154"/>
      <c r="B40" s="242" t="s">
        <v>660</v>
      </c>
      <c r="C40" s="222" t="str">
        <f>+C8</f>
        <v>Järvenpää Rasmus</v>
      </c>
      <c r="D40" s="223" t="str">
        <f>+D8</f>
        <v>OPT-86</v>
      </c>
      <c r="E40" s="224" t="s">
        <v>610</v>
      </c>
      <c r="F40" s="478" t="str">
        <f>+C9</f>
        <v>Kalliokulju Eelis</v>
      </c>
      <c r="G40" s="479"/>
      <c r="H40" s="479"/>
      <c r="I40" s="222" t="str">
        <f>+D9</f>
        <v>YPTS</v>
      </c>
      <c r="J40" s="208" t="s">
        <v>49</v>
      </c>
      <c r="K40" s="208" t="s">
        <v>46</v>
      </c>
      <c r="L40" s="208" t="s">
        <v>58</v>
      </c>
      <c r="M40" s="208"/>
      <c r="N40" s="208"/>
      <c r="O40" s="215"/>
      <c r="P40" s="122">
        <f t="shared" si="1"/>
        <v>1</v>
      </c>
      <c r="Q40" s="122">
        <f t="shared" si="1"/>
        <v>1</v>
      </c>
      <c r="R40" s="122">
        <f t="shared" si="1"/>
        <v>1</v>
      </c>
      <c r="S40" s="122">
        <f t="shared" si="1"/>
        <v>0.01</v>
      </c>
      <c r="T40" s="122">
        <f t="shared" si="1"/>
        <v>0.01</v>
      </c>
      <c r="U40" s="123" t="str">
        <f t="shared" si="2"/>
        <v>3-0</v>
      </c>
      <c r="V40" s="209" t="s">
        <v>199</v>
      </c>
      <c r="W40" s="211"/>
      <c r="X40" s="244">
        <v>4</v>
      </c>
      <c r="Y40" s="156"/>
    </row>
    <row r="41" spans="1:25" ht="27.75" thickBot="1">
      <c r="A41" s="154"/>
      <c r="B41" s="245" t="s">
        <v>661</v>
      </c>
      <c r="C41" s="246" t="str">
        <f>+C10</f>
        <v>Koivisto Kalle</v>
      </c>
      <c r="D41" s="246" t="str">
        <f>+D10</f>
        <v>OPT-86</v>
      </c>
      <c r="E41" s="247" t="s">
        <v>610</v>
      </c>
      <c r="F41" s="482" t="str">
        <f>+C11</f>
        <v>Keränen Ville</v>
      </c>
      <c r="G41" s="483"/>
      <c r="H41" s="483"/>
      <c r="I41" s="246" t="str">
        <f>+D11</f>
        <v>OPT-86</v>
      </c>
      <c r="J41" s="248" t="s">
        <v>59</v>
      </c>
      <c r="K41" s="248" t="s">
        <v>55</v>
      </c>
      <c r="L41" s="248" t="s">
        <v>46</v>
      </c>
      <c r="M41" s="248" t="s">
        <v>58</v>
      </c>
      <c r="N41" s="248"/>
      <c r="O41" s="249"/>
      <c r="P41" s="148">
        <f t="shared" si="1"/>
        <v>1</v>
      </c>
      <c r="Q41" s="148">
        <f t="shared" si="1"/>
        <v>0.1</v>
      </c>
      <c r="R41" s="148">
        <f t="shared" si="1"/>
        <v>1</v>
      </c>
      <c r="S41" s="148">
        <f t="shared" si="1"/>
        <v>1</v>
      </c>
      <c r="T41" s="148">
        <f t="shared" si="1"/>
        <v>0.01</v>
      </c>
      <c r="U41" s="149" t="str">
        <f t="shared" si="2"/>
        <v>3-1</v>
      </c>
      <c r="V41" s="250" t="s">
        <v>114</v>
      </c>
      <c r="W41" s="251"/>
      <c r="X41" s="252">
        <v>3</v>
      </c>
      <c r="Y41" s="156"/>
    </row>
    <row r="42" spans="1:25" ht="27">
      <c r="A42" s="154"/>
      <c r="B42" s="155"/>
      <c r="C42" s="156"/>
      <c r="D42" s="156"/>
      <c r="E42" s="155"/>
      <c r="F42" s="155"/>
      <c r="G42" s="155"/>
      <c r="H42" s="155"/>
      <c r="I42" s="156"/>
      <c r="J42" s="156"/>
      <c r="K42" s="156"/>
      <c r="L42" s="156"/>
      <c r="M42" s="156"/>
      <c r="N42" s="156"/>
      <c r="O42" s="155"/>
      <c r="P42" s="155"/>
      <c r="Q42" s="155"/>
      <c r="R42" s="155"/>
      <c r="S42" s="155"/>
      <c r="T42" s="157"/>
      <c r="U42" s="156"/>
      <c r="V42" s="158"/>
      <c r="W42" s="156"/>
      <c r="X42" s="155"/>
      <c r="Y42" s="156"/>
    </row>
  </sheetData>
  <sheetProtection/>
  <mergeCells count="28"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8:H38"/>
    <mergeCell ref="F39:H39"/>
    <mergeCell ref="F40:H40"/>
    <mergeCell ref="F41:H41"/>
    <mergeCell ref="F32:H32"/>
    <mergeCell ref="F33:H33"/>
    <mergeCell ref="F34:H34"/>
    <mergeCell ref="F35:H35"/>
    <mergeCell ref="F36:H36"/>
    <mergeCell ref="F37:H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3"/>
  <sheetViews>
    <sheetView zoomScale="55" zoomScaleNormal="55" zoomScalePageLayoutView="0" workbookViewId="0" topLeftCell="A3">
      <selection activeCell="AA20" sqref="AA20"/>
    </sheetView>
  </sheetViews>
  <sheetFormatPr defaultColWidth="9.140625" defaultRowHeight="15"/>
  <cols>
    <col min="1" max="1" width="12.28125" style="0" bestFit="1" customWidth="1"/>
    <col min="2" max="2" width="35.00390625" style="0" bestFit="1" customWidth="1"/>
    <col min="3" max="3" width="14.8515625" style="0" bestFit="1" customWidth="1"/>
    <col min="4" max="4" width="6.421875" style="0" bestFit="1" customWidth="1"/>
    <col min="7" max="7" width="10.28125" style="0" customWidth="1"/>
    <col min="8" max="8" width="11.57421875" style="0" bestFit="1" customWidth="1"/>
    <col min="9" max="9" width="10.140625" style="0" bestFit="1" customWidth="1"/>
    <col min="10" max="10" width="8.7109375" style="0" bestFit="1" customWidth="1"/>
    <col min="11" max="11" width="10.140625" style="0" bestFit="1" customWidth="1"/>
    <col min="12" max="12" width="9.7109375" style="0" bestFit="1" customWidth="1"/>
    <col min="13" max="13" width="10.140625" style="0" bestFit="1" customWidth="1"/>
    <col min="27" max="27" width="35.00390625" style="0" bestFit="1" customWidth="1"/>
    <col min="28" max="28" width="11.8515625" style="0" bestFit="1" customWidth="1"/>
  </cols>
  <sheetData>
    <row r="1" spans="1:28" ht="26.25">
      <c r="A1" s="76"/>
      <c r="B1" s="289" t="s">
        <v>671</v>
      </c>
      <c r="C1" s="115" t="s">
        <v>2</v>
      </c>
      <c r="D1" s="76"/>
      <c r="E1" s="76"/>
      <c r="F1" s="76"/>
      <c r="G1" s="76"/>
      <c r="H1" s="75"/>
      <c r="I1" s="75"/>
      <c r="J1" s="75"/>
      <c r="K1" s="75"/>
      <c r="L1" s="75"/>
      <c r="M1" s="75"/>
      <c r="N1" s="76"/>
      <c r="O1" s="76"/>
      <c r="P1" s="76"/>
      <c r="Q1" s="76"/>
      <c r="R1" s="76"/>
      <c r="S1" s="77"/>
      <c r="T1" s="75"/>
      <c r="U1" s="75"/>
      <c r="V1" s="78"/>
      <c r="W1" s="75"/>
      <c r="X1" s="75"/>
      <c r="Y1" s="76"/>
      <c r="Z1" s="75"/>
      <c r="AA1" s="75"/>
      <c r="AB1" s="75"/>
    </row>
    <row r="2" spans="1:28" ht="18.75" thickBot="1">
      <c r="A2" s="290" t="s">
        <v>4</v>
      </c>
      <c r="B2" s="291"/>
      <c r="C2" s="79"/>
      <c r="D2" s="80"/>
      <c r="E2" s="80"/>
      <c r="F2" s="80"/>
      <c r="G2" s="80"/>
      <c r="H2" s="81"/>
      <c r="I2" s="82"/>
      <c r="J2" s="82"/>
      <c r="K2" s="82"/>
      <c r="L2" s="82"/>
      <c r="M2" s="82"/>
      <c r="N2" s="83"/>
      <c r="O2" s="83"/>
      <c r="P2" s="76"/>
      <c r="Q2" s="76"/>
      <c r="R2" s="76"/>
      <c r="S2" s="77"/>
      <c r="T2" s="75"/>
      <c r="U2" s="75"/>
      <c r="V2" s="78"/>
      <c r="W2" s="75"/>
      <c r="X2" s="75"/>
      <c r="Y2" s="76"/>
      <c r="Z2" s="75"/>
      <c r="AA2" s="75"/>
      <c r="AB2" s="75"/>
    </row>
    <row r="3" spans="1:28" ht="27" thickBot="1">
      <c r="A3" s="292"/>
      <c r="B3" s="84" t="s">
        <v>61</v>
      </c>
      <c r="C3" s="84" t="s">
        <v>5</v>
      </c>
      <c r="D3" s="85">
        <v>1</v>
      </c>
      <c r="E3" s="85">
        <v>2</v>
      </c>
      <c r="F3" s="85">
        <v>3</v>
      </c>
      <c r="G3" s="85">
        <v>4</v>
      </c>
      <c r="H3" s="85">
        <v>5</v>
      </c>
      <c r="I3" s="86">
        <v>6</v>
      </c>
      <c r="J3" s="87">
        <v>7</v>
      </c>
      <c r="K3" s="86" t="s">
        <v>7</v>
      </c>
      <c r="L3" s="86" t="s">
        <v>6</v>
      </c>
      <c r="M3" s="88" t="s">
        <v>9</v>
      </c>
      <c r="N3" s="83"/>
      <c r="O3" s="83"/>
      <c r="P3" s="76"/>
      <c r="Q3" s="76"/>
      <c r="R3" s="76"/>
      <c r="S3" s="77"/>
      <c r="T3" s="75"/>
      <c r="U3" s="75"/>
      <c r="V3" s="78"/>
      <c r="W3" s="75"/>
      <c r="X3" s="75"/>
      <c r="Y3" s="76"/>
      <c r="Z3" s="302" t="s">
        <v>671</v>
      </c>
      <c r="AA3" s="304"/>
      <c r="AB3" s="305"/>
    </row>
    <row r="4" spans="1:28" ht="29.25" thickBot="1">
      <c r="A4" s="293">
        <v>600</v>
      </c>
      <c r="B4" s="89" t="s">
        <v>672</v>
      </c>
      <c r="C4" s="89" t="s">
        <v>29</v>
      </c>
      <c r="D4" s="90"/>
      <c r="E4" s="91" t="str">
        <f>+T31</f>
        <v>3-0</v>
      </c>
      <c r="F4" s="91" t="str">
        <f>+T25</f>
        <v>2-3</v>
      </c>
      <c r="G4" s="91" t="str">
        <f>+T28</f>
        <v>3-0</v>
      </c>
      <c r="H4" s="91" t="str">
        <f>+T13</f>
        <v>3-0</v>
      </c>
      <c r="I4" s="92" t="str">
        <f>+T16</f>
        <v>0-0</v>
      </c>
      <c r="J4" s="92" t="str">
        <f>+T20</f>
        <v>3-0</v>
      </c>
      <c r="K4" s="93" t="str">
        <f>+CONCATENATE(LEFT(E4)+LEFT(F4)+LEFT(G4)+LEFT(H4)+LEFT(I4)+LEFT(J4),"-",RIGHT(E4)+RIGHT(F4)+RIGHT(G4)+RIGHT(H4)+RIGHT(I4)+RIGHT(J4))</f>
        <v>14-3</v>
      </c>
      <c r="L4" s="94">
        <f>+IF(VALUE(LEFT(E4))&gt;VALUE(RIGHT(E4)),1,0)+IF(VALUE(LEFT(F4))&gt;VALUE(RIGHT(F4)),1,0)+IF(VALUE(LEFT(G4))&gt;VALUE(RIGHT(G4)),1,0)+IF(VALUE(LEFT(H4))&gt;VALUE(RIGHT(H4)),1,0)+IF(VALUE(LEFT(I4))&gt;VALUE(RIGHT(I4)),1,0)+IF(VALUE(LEFT(J4))&gt;VALUE(RIGHT(J4)),1,0)</f>
        <v>4</v>
      </c>
      <c r="M4" s="95">
        <v>2</v>
      </c>
      <c r="N4" s="96"/>
      <c r="O4" s="97"/>
      <c r="P4" s="76"/>
      <c r="Q4" s="76"/>
      <c r="R4" s="76"/>
      <c r="S4" s="77"/>
      <c r="T4" s="75"/>
      <c r="U4" s="75"/>
      <c r="V4" s="78"/>
      <c r="W4" s="75"/>
      <c r="X4" s="75"/>
      <c r="Y4" s="76"/>
      <c r="Z4" s="303" t="s">
        <v>596</v>
      </c>
      <c r="AA4" s="306"/>
      <c r="AB4" s="307"/>
    </row>
    <row r="5" spans="1:28" ht="28.5">
      <c r="A5" s="293">
        <v>600</v>
      </c>
      <c r="B5" s="89" t="s">
        <v>673</v>
      </c>
      <c r="C5" s="89" t="s">
        <v>29</v>
      </c>
      <c r="D5" s="98" t="str">
        <f>+CONCATENATE(RIGHT(E4),"-",LEFT(E4))</f>
        <v>0-3</v>
      </c>
      <c r="E5" s="99"/>
      <c r="F5" s="91" t="str">
        <f>+T29</f>
        <v>0-3</v>
      </c>
      <c r="G5" s="91" t="str">
        <f>+T26</f>
        <v>3-0</v>
      </c>
      <c r="H5" s="91" t="str">
        <f>+T17</f>
        <v>3-0</v>
      </c>
      <c r="I5" s="92" t="str">
        <f>+T14</f>
        <v>0-0</v>
      </c>
      <c r="J5" s="92" t="str">
        <f>+T22</f>
        <v>3-0</v>
      </c>
      <c r="K5" s="100" t="str">
        <f>+CONCATENATE(LEFT(D5)+LEFT(F5)+LEFT(G5)+LEFT(H5)+LEFT(I5)+LEFT(J5),"-",RIGHT(D5)+RIGHT(F5)+RIGHT(G5)+RIGHT(H5)+RIGHT(I5)+RIGHT(J5))</f>
        <v>9-6</v>
      </c>
      <c r="L5" s="94">
        <f>+IF(VALUE(LEFT(D5))&gt;VALUE(RIGHT(D5)),1,0)+IF(VALUE(LEFT(F5))&gt;VALUE(RIGHT(F5)),1,0)+IF(VALUE(LEFT(G5))&gt;VALUE(RIGHT(G5)),1,0)+IF(VALUE(LEFT(H5))&gt;VALUE(RIGHT(H5)),1,0)+IF(VALUE(LEFT(I5))&gt;VALUE(RIGHT(I5)),1,0)+IF(VALUE(LEFT(J5))&gt;VALUE(RIGHT(J5)),1,0)</f>
        <v>3</v>
      </c>
      <c r="M5" s="95">
        <v>3</v>
      </c>
      <c r="N5" s="96"/>
      <c r="O5" s="97"/>
      <c r="P5" s="76"/>
      <c r="Q5" s="76"/>
      <c r="R5" s="76"/>
      <c r="S5" s="77"/>
      <c r="T5" s="75"/>
      <c r="U5" s="75"/>
      <c r="V5" s="78"/>
      <c r="W5" s="75"/>
      <c r="X5" s="75"/>
      <c r="Y5" s="76"/>
      <c r="Z5" s="308">
        <v>1</v>
      </c>
      <c r="AA5" s="274" t="s">
        <v>674</v>
      </c>
      <c r="AB5" s="275" t="s">
        <v>182</v>
      </c>
    </row>
    <row r="6" spans="1:28" ht="28.5">
      <c r="A6" s="293">
        <v>591</v>
      </c>
      <c r="B6" s="89" t="s">
        <v>674</v>
      </c>
      <c r="C6" s="89" t="s">
        <v>182</v>
      </c>
      <c r="D6" s="98" t="str">
        <f>+CONCATENATE(RIGHT(F4),"-",LEFT(F4))</f>
        <v>3-2</v>
      </c>
      <c r="E6" s="91" t="str">
        <f>+CONCATENATE(RIGHT(F5),"-",LEFT(F5))</f>
        <v>3-0</v>
      </c>
      <c r="F6" s="99"/>
      <c r="G6" s="91" t="str">
        <f>+T32</f>
        <v>3-0</v>
      </c>
      <c r="H6" s="91" t="str">
        <f>+T19</f>
        <v>3-0</v>
      </c>
      <c r="I6" s="92" t="str">
        <f>+T23</f>
        <v>0-0</v>
      </c>
      <c r="J6" s="92" t="str">
        <f>+T15</f>
        <v>3-0</v>
      </c>
      <c r="K6" s="100" t="str">
        <f>+CONCATENATE(LEFT(D6)+LEFT(E6)+LEFT(G6)+LEFT(H6)+LEFT(I6)+LEFT(J6),"-",RIGHT(D6)+RIGHT(E6)+RIGHT(G6)+RIGHT(H6)+RIGHT(I6)+RIGHT(J6))</f>
        <v>15-2</v>
      </c>
      <c r="L6" s="94">
        <f>+IF(VALUE(LEFT(E6))&gt;VALUE(RIGHT(E6)),1,0)+IF(VALUE(LEFT(D6))&gt;VALUE(RIGHT(D6)),1,0)+IF(VALUE(LEFT(G6))&gt;VALUE(RIGHT(G6)),1,0)+IF(VALUE(LEFT(H6))&gt;VALUE(RIGHT(H6)),1,0)+IF(VALUE(LEFT(I6))&gt;VALUE(RIGHT(I6)),1,0)+IF(VALUE(LEFT(J6))&gt;VALUE(RIGHT(J6)),1,0)</f>
        <v>5</v>
      </c>
      <c r="M6" s="95">
        <v>1</v>
      </c>
      <c r="N6" s="96"/>
      <c r="O6" s="101"/>
      <c r="P6" s="76"/>
      <c r="Q6" s="76"/>
      <c r="R6" s="76"/>
      <c r="S6" s="77"/>
      <c r="T6" s="75"/>
      <c r="U6" s="75"/>
      <c r="V6" s="78"/>
      <c r="W6" s="75"/>
      <c r="X6" s="75"/>
      <c r="Y6" s="76"/>
      <c r="Z6" s="308">
        <v>2</v>
      </c>
      <c r="AA6" s="276" t="s">
        <v>672</v>
      </c>
      <c r="AB6" s="277" t="s">
        <v>29</v>
      </c>
    </row>
    <row r="7" spans="1:28" ht="28.5">
      <c r="A7" s="293">
        <v>500</v>
      </c>
      <c r="B7" s="89" t="s">
        <v>675</v>
      </c>
      <c r="C7" s="89" t="s">
        <v>332</v>
      </c>
      <c r="D7" s="98" t="str">
        <f>+CONCATENATE(RIGHT(G4),"-",LEFT(G4))</f>
        <v>0-3</v>
      </c>
      <c r="E7" s="91" t="str">
        <f>+CONCATENATE(RIGHT(G5),"-",LEFT(G5))</f>
        <v>0-3</v>
      </c>
      <c r="F7" s="91" t="str">
        <f>+CONCATENATE(RIGHT(G6),"-",LEFT(G6))</f>
        <v>0-3</v>
      </c>
      <c r="G7" s="99"/>
      <c r="H7" s="91" t="str">
        <f>+T24</f>
        <v>0-3</v>
      </c>
      <c r="I7" s="92" t="str">
        <f>+T21</f>
        <v>0-0</v>
      </c>
      <c r="J7" s="92" t="str">
        <f>+T18</f>
        <v>3-1</v>
      </c>
      <c r="K7" s="100" t="str">
        <f>+CONCATENATE(LEFT(D7)+LEFT(E7)+LEFT(F7)+LEFT(H7)+LEFT(I7)+LEFT(J7),"-",RIGHT(D7)+RIGHT(E7)+RIGHT(F7)+RIGHT(H7)+RIGHT(I7)+RIGHT(J7))</f>
        <v>3-13</v>
      </c>
      <c r="L7" s="94">
        <f>+IF(VALUE(LEFT(E7))&gt;VALUE(RIGHT(E7)),1,0)+IF(VALUE(LEFT(F7))&gt;VALUE(RIGHT(F7)),1,0)+IF(VALUE(LEFT(D7))&gt;VALUE(RIGHT(D7)),1,0)+IF(VALUE(LEFT(H7))&gt;VALUE(RIGHT(H7)),1,0)+IF(VALUE(LEFT(I7))&gt;VALUE(RIGHT(I7)),1,0)+IF(VALUE(LEFT(J7))&gt;VALUE(RIGHT(J7)),1,0)</f>
        <v>1</v>
      </c>
      <c r="M7" s="95">
        <v>5</v>
      </c>
      <c r="N7" s="96"/>
      <c r="O7" s="102"/>
      <c r="P7" s="76"/>
      <c r="Q7" s="76"/>
      <c r="R7" s="76"/>
      <c r="S7" s="77"/>
      <c r="T7" s="75"/>
      <c r="U7" s="75"/>
      <c r="V7" s="78"/>
      <c r="W7" s="75"/>
      <c r="X7" s="75"/>
      <c r="Y7" s="76"/>
      <c r="Z7" s="308">
        <v>3</v>
      </c>
      <c r="AA7" s="276" t="s">
        <v>673</v>
      </c>
      <c r="AB7" s="277" t="s">
        <v>29</v>
      </c>
    </row>
    <row r="8" spans="1:28" ht="28.5">
      <c r="A8" s="293">
        <v>500</v>
      </c>
      <c r="B8" s="89" t="s">
        <v>676</v>
      </c>
      <c r="C8" s="89" t="s">
        <v>332</v>
      </c>
      <c r="D8" s="98" t="str">
        <f>+CONCATENATE(RIGHT(H4),"-",LEFT(H4))</f>
        <v>0-3</v>
      </c>
      <c r="E8" s="91" t="str">
        <f>+CONCATENATE(RIGHT(H5),"-",LEFT(H5))</f>
        <v>0-3</v>
      </c>
      <c r="F8" s="91" t="str">
        <f>+CONCATENATE(RIGHT(H6),"-",LEFT(H6))</f>
        <v>0-3</v>
      </c>
      <c r="G8" s="91" t="str">
        <f>+CONCATENATE(RIGHT(H7),"-",LEFT(H7))</f>
        <v>3-0</v>
      </c>
      <c r="H8" s="99"/>
      <c r="I8" s="92" t="str">
        <f>+T33</f>
        <v>0-0</v>
      </c>
      <c r="J8" s="92" t="str">
        <f>+T27</f>
        <v>3-0</v>
      </c>
      <c r="K8" s="100" t="str">
        <f>+CONCATENATE(LEFT(D8)+LEFT(E8)+LEFT(F8)+LEFT(G8)+LEFT(I8)+LEFT(J8),"-",RIGHT(D8)+RIGHT(E8)+RIGHT(F8)+RIGHT(G8)+RIGHT(I8)+RIGHT(J8))</f>
        <v>6-9</v>
      </c>
      <c r="L8" s="94">
        <f>+IF(VALUE(LEFT(E8))&gt;VALUE(RIGHT(E8)),1,0)+IF(VALUE(LEFT(F8))&gt;VALUE(RIGHT(F8)),1,0)+IF(VALUE(LEFT(G8))&gt;VALUE(RIGHT(G8)),1,0)+IF(VALUE(LEFT(D8))&gt;VALUE(RIGHT(D8)),1,0)+IF(VALUE(LEFT(I8))&gt;VALUE(RIGHT(I8)),1,0)+IF(VALUE(LEFT(J8))&gt;VALUE(RIGHT(J8)),1,0)</f>
        <v>2</v>
      </c>
      <c r="M8" s="95">
        <v>4</v>
      </c>
      <c r="N8" s="96"/>
      <c r="O8" s="101"/>
      <c r="P8" s="76"/>
      <c r="Q8" s="76"/>
      <c r="R8" s="76"/>
      <c r="S8" s="77"/>
      <c r="T8" s="75"/>
      <c r="U8" s="75"/>
      <c r="V8" s="78"/>
      <c r="W8" s="75"/>
      <c r="X8" s="75"/>
      <c r="Y8" s="76"/>
      <c r="Z8" s="308">
        <v>4</v>
      </c>
      <c r="AA8" s="276" t="s">
        <v>676</v>
      </c>
      <c r="AB8" s="277" t="s">
        <v>332</v>
      </c>
    </row>
    <row r="9" spans="1:28" ht="28.5">
      <c r="A9" s="293">
        <v>500</v>
      </c>
      <c r="B9" s="89"/>
      <c r="C9" s="89"/>
      <c r="D9" s="98" t="str">
        <f>+CONCATENATE(RIGHT(I4),"-",LEFT(I4))</f>
        <v>0-0</v>
      </c>
      <c r="E9" s="91" t="str">
        <f>+CONCATENATE(RIGHT(I5),"-",LEFT(I5))</f>
        <v>0-0</v>
      </c>
      <c r="F9" s="91" t="str">
        <f>+CONCATENATE(RIGHT(I6),"-",LEFT(I6))</f>
        <v>0-0</v>
      </c>
      <c r="G9" s="91" t="str">
        <f>+CONCATENATE(RIGHT(I7),"-",LEFT(I7))</f>
        <v>0-0</v>
      </c>
      <c r="H9" s="91" t="str">
        <f>+CONCATENATE(RIGHT(I8),"-",LEFT(I8))</f>
        <v>0-0</v>
      </c>
      <c r="I9" s="99"/>
      <c r="J9" s="92" t="str">
        <f>+T30</f>
        <v>0-0</v>
      </c>
      <c r="K9" s="100" t="str">
        <f>+CONCATENATE(LEFT(D9)+LEFT(E9)+LEFT(F9)+LEFT(G9)+LEFT(H9)+LEFT(J9),"-",RIGHT(D9)+RIGHT(E9)+RIGHT(F9)+RIGHT(G9)+RIGHT(H9)+RIGHT(J9))</f>
        <v>0-0</v>
      </c>
      <c r="L9" s="94">
        <f>+IF(VALUE(LEFT(E9))&gt;VALUE(RIGHT(E9)),1,0)+IF(VALUE(LEFT(F9))&gt;VALUE(RIGHT(F9)),1,0)+IF(VALUE(LEFT(G9))&gt;VALUE(RIGHT(G9)),1,0)+IF(VALUE(LEFT(H9))&gt;VALUE(RIGHT(H9)),1,0)+IF(VALUE(LEFT(D9))&gt;VALUE(RIGHT(D9)),1,0)+IF(VALUE(LEFT(J9))&gt;VALUE(RIGHT(J9)),1,0)</f>
        <v>0</v>
      </c>
      <c r="M9" s="95"/>
      <c r="N9" s="96"/>
      <c r="O9" s="101"/>
      <c r="P9" s="76"/>
      <c r="Q9" s="76"/>
      <c r="R9" s="76"/>
      <c r="S9" s="77"/>
      <c r="T9" s="75"/>
      <c r="U9" s="75"/>
      <c r="V9" s="78"/>
      <c r="W9" s="75"/>
      <c r="X9" s="75"/>
      <c r="Y9" s="76"/>
      <c r="Z9" s="308">
        <v>5</v>
      </c>
      <c r="AA9" s="276" t="s">
        <v>675</v>
      </c>
      <c r="AB9" s="277" t="s">
        <v>332</v>
      </c>
    </row>
    <row r="10" spans="1:28" ht="29.25" thickBot="1">
      <c r="A10" s="294">
        <v>500</v>
      </c>
      <c r="B10" s="103" t="s">
        <v>677</v>
      </c>
      <c r="C10" s="103" t="s">
        <v>332</v>
      </c>
      <c r="D10" s="104" t="str">
        <f>+CONCATENATE(RIGHT(J4),"-",LEFT(J4))</f>
        <v>0-3</v>
      </c>
      <c r="E10" s="105" t="str">
        <f>+CONCATENATE(RIGHT(J5),"-",LEFT(J5))</f>
        <v>0-3</v>
      </c>
      <c r="F10" s="105" t="str">
        <f>+CONCATENATE(RIGHT(J6),"-",LEFT(J6))</f>
        <v>0-3</v>
      </c>
      <c r="G10" s="105" t="str">
        <f>+CONCATENATE(RIGHT(J7),"-",LEFT(J7))</f>
        <v>1-3</v>
      </c>
      <c r="H10" s="105" t="str">
        <f>+CONCATENATE(RIGHT(J8),"-",LEFT(J8))</f>
        <v>0-3</v>
      </c>
      <c r="I10" s="105" t="str">
        <f>+CONCATENATE(RIGHT(J9),"-",LEFT(J9))</f>
        <v>0-0</v>
      </c>
      <c r="J10" s="106"/>
      <c r="K10" s="107" t="str">
        <f>+CONCATENATE(LEFT(D10)+LEFT(E10)+LEFT(F10)+LEFT(G10)+LEFT(H10)+LEFT(I10),"-",RIGHT(D10)+RIGHT(E10)+RIGHT(F10)+RIGHT(G10)+RIGHT(H10)+RIGHT(I10))</f>
        <v>1-15</v>
      </c>
      <c r="L10" s="108">
        <f>+IF(VALUE(LEFT(E10))&gt;VALUE(RIGHT(E10)),1,0)+IF(VALUE(LEFT(F10))&gt;VALUE(RIGHT(F10)),1,0)+IF(VALUE(LEFT(G10))&gt;VALUE(RIGHT(G10)),1,0)+IF(VALUE(LEFT(H10))&gt;VALUE(RIGHT(H10)),1,0)+IF(VALUE(LEFT(D10))&gt;VALUE(RIGHT(D10)),1,0)+IF(VALUE(LEFT(I10))&gt;VALUE(RIGHT(I10)),1,0)</f>
        <v>0</v>
      </c>
      <c r="M10" s="109">
        <v>6</v>
      </c>
      <c r="N10" s="76"/>
      <c r="O10" s="76"/>
      <c r="P10" s="76"/>
      <c r="Q10" s="76"/>
      <c r="R10" s="76"/>
      <c r="S10" s="77"/>
      <c r="T10" s="75"/>
      <c r="U10" s="75"/>
      <c r="V10" s="78"/>
      <c r="W10" s="75"/>
      <c r="X10" s="75"/>
      <c r="Y10" s="76"/>
      <c r="Z10" s="309">
        <v>6</v>
      </c>
      <c r="AA10" s="278" t="s">
        <v>677</v>
      </c>
      <c r="AB10" s="279" t="s">
        <v>332</v>
      </c>
    </row>
    <row r="11" spans="1:28" ht="24" thickBot="1">
      <c r="A11" s="295"/>
      <c r="B11" s="110"/>
      <c r="C11" s="110"/>
      <c r="D11" s="111"/>
      <c r="E11" s="111"/>
      <c r="F11" s="111"/>
      <c r="G11" s="111"/>
      <c r="H11" s="111"/>
      <c r="I11" s="111"/>
      <c r="J11" s="112"/>
      <c r="K11" s="112"/>
      <c r="L11" s="113"/>
      <c r="M11" s="114"/>
      <c r="N11" s="76"/>
      <c r="O11" s="76"/>
      <c r="P11" s="76"/>
      <c r="Q11" s="76"/>
      <c r="R11" s="76"/>
      <c r="S11" s="77"/>
      <c r="T11" s="75"/>
      <c r="U11" s="75"/>
      <c r="V11" s="78"/>
      <c r="W11" s="75"/>
      <c r="X11" s="75"/>
      <c r="Y11" s="76"/>
      <c r="Z11" s="75"/>
      <c r="AA11" s="75"/>
      <c r="AB11" s="75"/>
    </row>
    <row r="12" spans="1:28" ht="23.25">
      <c r="A12" s="296"/>
      <c r="B12" s="297"/>
      <c r="C12" s="297"/>
      <c r="D12" s="298"/>
      <c r="E12" s="298"/>
      <c r="F12" s="298"/>
      <c r="G12" s="298"/>
      <c r="H12" s="297"/>
      <c r="I12" s="287" t="s">
        <v>603</v>
      </c>
      <c r="J12" s="288" t="s">
        <v>604</v>
      </c>
      <c r="K12" s="288" t="s">
        <v>605</v>
      </c>
      <c r="L12" s="288" t="s">
        <v>606</v>
      </c>
      <c r="M12" s="288" t="s">
        <v>607</v>
      </c>
      <c r="N12" s="298"/>
      <c r="O12" s="298"/>
      <c r="P12" s="298"/>
      <c r="Q12" s="298"/>
      <c r="R12" s="298"/>
      <c r="S12" s="136"/>
      <c r="T12" s="297"/>
      <c r="U12" s="297"/>
      <c r="V12" s="139" t="s">
        <v>608</v>
      </c>
      <c r="W12" s="288"/>
      <c r="X12" s="288"/>
      <c r="Y12" s="137" t="s">
        <v>39</v>
      </c>
      <c r="Z12" s="140"/>
      <c r="AA12" s="75"/>
      <c r="AB12" s="75"/>
    </row>
    <row r="13" spans="1:28" ht="25.5">
      <c r="A13" s="142" t="s">
        <v>627</v>
      </c>
      <c r="B13" s="119" t="str">
        <f aca="true" t="shared" si="0" ref="B13:C15">+B4</f>
        <v>Paaso Sakari</v>
      </c>
      <c r="C13" s="117" t="str">
        <f t="shared" si="0"/>
        <v>SeSi</v>
      </c>
      <c r="D13" s="118" t="s">
        <v>610</v>
      </c>
      <c r="E13" s="489" t="str">
        <f>+B8</f>
        <v>Isokääntä Joonas</v>
      </c>
      <c r="F13" s="489"/>
      <c r="G13" s="489"/>
      <c r="H13" s="119" t="str">
        <f>+C8</f>
        <v>YPTS</v>
      </c>
      <c r="I13" s="120" t="s">
        <v>124</v>
      </c>
      <c r="J13" s="120" t="s">
        <v>124</v>
      </c>
      <c r="K13" s="120" t="s">
        <v>59</v>
      </c>
      <c r="L13" s="120"/>
      <c r="M13" s="120"/>
      <c r="N13" s="121"/>
      <c r="O13" s="122">
        <f aca="true" t="shared" si="1" ref="O13:S33">IF(ISTEXT(I13),IF(VALUE(SUBSTITUTE(LEFT(I13,2),"-",",0"))&gt;VALUE(SUBSTITUTE(RIGHT(I13,2),"-","")),1,0.1),0.01)</f>
        <v>1</v>
      </c>
      <c r="P13" s="122">
        <f t="shared" si="1"/>
        <v>1</v>
      </c>
      <c r="Q13" s="122">
        <f t="shared" si="1"/>
        <v>1</v>
      </c>
      <c r="R13" s="122">
        <f t="shared" si="1"/>
        <v>0.01</v>
      </c>
      <c r="S13" s="122">
        <f t="shared" si="1"/>
        <v>0.01</v>
      </c>
      <c r="T13" s="123" t="str">
        <f aca="true" t="shared" si="2" ref="T13:T33">LEFT(REPLACE(SUM(O13:S13),2,1,"-"),3)</f>
        <v>3-0</v>
      </c>
      <c r="U13" s="123"/>
      <c r="V13" s="124" t="s">
        <v>87</v>
      </c>
      <c r="W13" s="124"/>
      <c r="X13" s="116"/>
      <c r="Y13" s="125">
        <v>2</v>
      </c>
      <c r="Z13" s="141"/>
      <c r="AA13" s="75"/>
      <c r="AB13" s="75"/>
    </row>
    <row r="14" spans="1:28" ht="25.5">
      <c r="A14" s="299" t="s">
        <v>628</v>
      </c>
      <c r="B14" s="128" t="str">
        <f t="shared" si="0"/>
        <v>Mäkinen Mikael</v>
      </c>
      <c r="C14" s="126" t="str">
        <f t="shared" si="0"/>
        <v>SeSi</v>
      </c>
      <c r="D14" s="127" t="s">
        <v>610</v>
      </c>
      <c r="E14" s="490">
        <f>+B9</f>
        <v>0</v>
      </c>
      <c r="F14" s="490"/>
      <c r="G14" s="490"/>
      <c r="H14" s="128">
        <f>+C9</f>
        <v>0</v>
      </c>
      <c r="I14" s="120"/>
      <c r="J14" s="120"/>
      <c r="K14" s="120"/>
      <c r="L14" s="120"/>
      <c r="M14" s="120"/>
      <c r="N14" s="121"/>
      <c r="O14" s="122">
        <f t="shared" si="1"/>
        <v>0.01</v>
      </c>
      <c r="P14" s="122">
        <f t="shared" si="1"/>
        <v>0.01</v>
      </c>
      <c r="Q14" s="122">
        <f t="shared" si="1"/>
        <v>0.01</v>
      </c>
      <c r="R14" s="122">
        <f t="shared" si="1"/>
        <v>0.01</v>
      </c>
      <c r="S14" s="122">
        <f t="shared" si="1"/>
        <v>0.01</v>
      </c>
      <c r="T14" s="123" t="str">
        <f t="shared" si="2"/>
        <v>0-0</v>
      </c>
      <c r="U14" s="123"/>
      <c r="V14" s="124" t="s">
        <v>196</v>
      </c>
      <c r="W14" s="124"/>
      <c r="X14" s="116"/>
      <c r="Y14" s="125">
        <v>3</v>
      </c>
      <c r="Z14" s="141"/>
      <c r="AA14" s="75"/>
      <c r="AB14" s="75"/>
    </row>
    <row r="15" spans="1:28" ht="25.5">
      <c r="A15" s="142" t="s">
        <v>629</v>
      </c>
      <c r="B15" s="119" t="str">
        <f t="shared" si="0"/>
        <v>Hyvärinen Ville</v>
      </c>
      <c r="C15" s="117" t="str">
        <f t="shared" si="0"/>
        <v>KuPTS</v>
      </c>
      <c r="D15" s="118" t="s">
        <v>610</v>
      </c>
      <c r="E15" s="489" t="str">
        <f>+B10</f>
        <v>Visuri Lotta</v>
      </c>
      <c r="F15" s="489"/>
      <c r="G15" s="489"/>
      <c r="H15" s="119" t="str">
        <f>+C10</f>
        <v>YPTS</v>
      </c>
      <c r="I15" s="120" t="s">
        <v>47</v>
      </c>
      <c r="J15" s="120" t="s">
        <v>89</v>
      </c>
      <c r="K15" s="120" t="s">
        <v>47</v>
      </c>
      <c r="L15" s="120"/>
      <c r="M15" s="120"/>
      <c r="N15" s="121"/>
      <c r="O15" s="122">
        <f t="shared" si="1"/>
        <v>1</v>
      </c>
      <c r="P15" s="122">
        <f t="shared" si="1"/>
        <v>1</v>
      </c>
      <c r="Q15" s="122">
        <f t="shared" si="1"/>
        <v>1</v>
      </c>
      <c r="R15" s="122">
        <f t="shared" si="1"/>
        <v>0.01</v>
      </c>
      <c r="S15" s="122">
        <f t="shared" si="1"/>
        <v>0.01</v>
      </c>
      <c r="T15" s="123" t="str">
        <f t="shared" si="2"/>
        <v>3-0</v>
      </c>
      <c r="U15" s="123"/>
      <c r="V15" s="124" t="s">
        <v>611</v>
      </c>
      <c r="W15" s="124"/>
      <c r="X15" s="116"/>
      <c r="Y15" s="125">
        <v>4</v>
      </c>
      <c r="Z15" s="141"/>
      <c r="AA15" s="75"/>
      <c r="AB15" s="75"/>
    </row>
    <row r="16" spans="1:28" ht="25.5">
      <c r="A16" s="300" t="s">
        <v>630</v>
      </c>
      <c r="B16" s="131" t="str">
        <f>+B4</f>
        <v>Paaso Sakari</v>
      </c>
      <c r="C16" s="129" t="str">
        <f>+C4</f>
        <v>SeSi</v>
      </c>
      <c r="D16" s="130" t="s">
        <v>610</v>
      </c>
      <c r="E16" s="493">
        <f>+B9</f>
        <v>0</v>
      </c>
      <c r="F16" s="493"/>
      <c r="G16" s="493"/>
      <c r="H16" s="131">
        <f>+C9</f>
        <v>0</v>
      </c>
      <c r="I16" s="120"/>
      <c r="J16" s="120"/>
      <c r="K16" s="120"/>
      <c r="L16" s="120"/>
      <c r="M16" s="120"/>
      <c r="N16" s="121"/>
      <c r="O16" s="122">
        <f t="shared" si="1"/>
        <v>0.01</v>
      </c>
      <c r="P16" s="122">
        <f t="shared" si="1"/>
        <v>0.01</v>
      </c>
      <c r="Q16" s="122">
        <f t="shared" si="1"/>
        <v>0.01</v>
      </c>
      <c r="R16" s="122">
        <f t="shared" si="1"/>
        <v>0.01</v>
      </c>
      <c r="S16" s="122">
        <f t="shared" si="1"/>
        <v>0.01</v>
      </c>
      <c r="T16" s="123" t="str">
        <f t="shared" si="2"/>
        <v>0-0</v>
      </c>
      <c r="U16" s="123"/>
      <c r="V16" s="124" t="s">
        <v>195</v>
      </c>
      <c r="W16" s="124"/>
      <c r="X16" s="116"/>
      <c r="Y16" s="125">
        <v>5</v>
      </c>
      <c r="Z16" s="141"/>
      <c r="AA16" s="75"/>
      <c r="AB16" s="75"/>
    </row>
    <row r="17" spans="1:28" ht="25.5">
      <c r="A17" s="142" t="s">
        <v>632</v>
      </c>
      <c r="B17" s="119" t="str">
        <f>+B5</f>
        <v>Mäkinen Mikael</v>
      </c>
      <c r="C17" s="117" t="str">
        <f>+C5</f>
        <v>SeSi</v>
      </c>
      <c r="D17" s="118" t="s">
        <v>610</v>
      </c>
      <c r="E17" s="489" t="str">
        <f>+B8</f>
        <v>Isokääntä Joonas</v>
      </c>
      <c r="F17" s="489"/>
      <c r="G17" s="489"/>
      <c r="H17" s="119" t="str">
        <f>+C8</f>
        <v>YPTS</v>
      </c>
      <c r="I17" s="120" t="s">
        <v>58</v>
      </c>
      <c r="J17" s="120" t="s">
        <v>89</v>
      </c>
      <c r="K17" s="120" t="s">
        <v>41</v>
      </c>
      <c r="L17" s="120"/>
      <c r="M17" s="120"/>
      <c r="N17" s="121"/>
      <c r="O17" s="122">
        <f t="shared" si="1"/>
        <v>1</v>
      </c>
      <c r="P17" s="122">
        <f t="shared" si="1"/>
        <v>1</v>
      </c>
      <c r="Q17" s="122">
        <f t="shared" si="1"/>
        <v>1</v>
      </c>
      <c r="R17" s="122">
        <f t="shared" si="1"/>
        <v>0.01</v>
      </c>
      <c r="S17" s="122">
        <f t="shared" si="1"/>
        <v>0.01</v>
      </c>
      <c r="T17" s="123" t="str">
        <f t="shared" si="2"/>
        <v>3-0</v>
      </c>
      <c r="U17" s="123"/>
      <c r="V17" s="124" t="s">
        <v>94</v>
      </c>
      <c r="W17" s="124"/>
      <c r="X17" s="116"/>
      <c r="Y17" s="125">
        <v>1</v>
      </c>
      <c r="Z17" s="141"/>
      <c r="AA17" s="75"/>
      <c r="AB17" s="75"/>
    </row>
    <row r="18" spans="1:28" ht="25.5">
      <c r="A18" s="299" t="s">
        <v>633</v>
      </c>
      <c r="B18" s="128" t="str">
        <f>+B7</f>
        <v>Honkanen Sebstian</v>
      </c>
      <c r="C18" s="126" t="str">
        <f>+C7</f>
        <v>YPTS</v>
      </c>
      <c r="D18" s="127" t="s">
        <v>610</v>
      </c>
      <c r="E18" s="490" t="str">
        <f>+B10</f>
        <v>Visuri Lotta</v>
      </c>
      <c r="F18" s="490"/>
      <c r="G18" s="490"/>
      <c r="H18" s="128" t="str">
        <f>+C10</f>
        <v>YPTS</v>
      </c>
      <c r="I18" s="120" t="s">
        <v>296</v>
      </c>
      <c r="J18" s="120" t="s">
        <v>90</v>
      </c>
      <c r="K18" s="120" t="s">
        <v>125</v>
      </c>
      <c r="L18" s="120" t="s">
        <v>41</v>
      </c>
      <c r="M18" s="120"/>
      <c r="N18" s="121"/>
      <c r="O18" s="122">
        <f t="shared" si="1"/>
        <v>1</v>
      </c>
      <c r="P18" s="122">
        <f t="shared" si="1"/>
        <v>1</v>
      </c>
      <c r="Q18" s="122">
        <f t="shared" si="1"/>
        <v>0.1</v>
      </c>
      <c r="R18" s="122">
        <f t="shared" si="1"/>
        <v>1</v>
      </c>
      <c r="S18" s="122">
        <f t="shared" si="1"/>
        <v>0.01</v>
      </c>
      <c r="T18" s="123" t="str">
        <f t="shared" si="2"/>
        <v>3-1</v>
      </c>
      <c r="U18" s="123"/>
      <c r="V18" s="124" t="s">
        <v>613</v>
      </c>
      <c r="W18" s="124"/>
      <c r="X18" s="116"/>
      <c r="Y18" s="125">
        <v>6</v>
      </c>
      <c r="Z18" s="141"/>
      <c r="AA18" s="75"/>
      <c r="AB18" s="75"/>
    </row>
    <row r="19" spans="1:28" ht="25.5">
      <c r="A19" s="301" t="s">
        <v>634</v>
      </c>
      <c r="B19" s="134" t="str">
        <f>+B6</f>
        <v>Hyvärinen Ville</v>
      </c>
      <c r="C19" s="132" t="str">
        <f>+C6</f>
        <v>KuPTS</v>
      </c>
      <c r="D19" s="133" t="s">
        <v>610</v>
      </c>
      <c r="E19" s="492" t="str">
        <f>+B8</f>
        <v>Isokääntä Joonas</v>
      </c>
      <c r="F19" s="492"/>
      <c r="G19" s="492"/>
      <c r="H19" s="134" t="str">
        <f>+C8</f>
        <v>YPTS</v>
      </c>
      <c r="I19" s="120" t="s">
        <v>47</v>
      </c>
      <c r="J19" s="120" t="s">
        <v>58</v>
      </c>
      <c r="K19" s="120" t="s">
        <v>47</v>
      </c>
      <c r="L19" s="120"/>
      <c r="M19" s="120"/>
      <c r="N19" s="121"/>
      <c r="O19" s="122">
        <f t="shared" si="1"/>
        <v>1</v>
      </c>
      <c r="P19" s="122">
        <f t="shared" si="1"/>
        <v>1</v>
      </c>
      <c r="Q19" s="122">
        <f t="shared" si="1"/>
        <v>1</v>
      </c>
      <c r="R19" s="122">
        <f t="shared" si="1"/>
        <v>0.01</v>
      </c>
      <c r="S19" s="122">
        <f t="shared" si="1"/>
        <v>0.01</v>
      </c>
      <c r="T19" s="123" t="str">
        <f>LEFT(REPLACE(SUM(O19:S19),2,1,"-"),3)</f>
        <v>3-0</v>
      </c>
      <c r="U19" s="123"/>
      <c r="V19" s="124" t="s">
        <v>100</v>
      </c>
      <c r="W19" s="124"/>
      <c r="X19" s="116"/>
      <c r="Y19" s="125">
        <v>7</v>
      </c>
      <c r="Z19" s="141"/>
      <c r="AA19" s="75"/>
      <c r="AB19" s="75"/>
    </row>
    <row r="20" spans="1:28" ht="25.5">
      <c r="A20" s="300" t="s">
        <v>636</v>
      </c>
      <c r="B20" s="131" t="str">
        <f>+B4</f>
        <v>Paaso Sakari</v>
      </c>
      <c r="C20" s="129" t="str">
        <f>+C4</f>
        <v>SeSi</v>
      </c>
      <c r="D20" s="130" t="s">
        <v>610</v>
      </c>
      <c r="E20" s="493" t="str">
        <f>+B10</f>
        <v>Visuri Lotta</v>
      </c>
      <c r="F20" s="493"/>
      <c r="G20" s="493"/>
      <c r="H20" s="131" t="str">
        <f>+C10</f>
        <v>YPTS</v>
      </c>
      <c r="I20" s="120" t="s">
        <v>47</v>
      </c>
      <c r="J20" s="120" t="s">
        <v>58</v>
      </c>
      <c r="K20" s="120" t="s">
        <v>124</v>
      </c>
      <c r="L20" s="120"/>
      <c r="M20" s="120"/>
      <c r="N20" s="121"/>
      <c r="O20" s="122">
        <f t="shared" si="1"/>
        <v>1</v>
      </c>
      <c r="P20" s="122">
        <f t="shared" si="1"/>
        <v>1</v>
      </c>
      <c r="Q20" s="122">
        <f t="shared" si="1"/>
        <v>1</v>
      </c>
      <c r="R20" s="122">
        <f t="shared" si="1"/>
        <v>0.01</v>
      </c>
      <c r="S20" s="122">
        <f t="shared" si="1"/>
        <v>0.01</v>
      </c>
      <c r="T20" s="123" t="str">
        <f t="shared" si="2"/>
        <v>3-0</v>
      </c>
      <c r="U20" s="123"/>
      <c r="V20" s="124" t="s">
        <v>614</v>
      </c>
      <c r="W20" s="124"/>
      <c r="X20" s="116"/>
      <c r="Y20" s="125">
        <v>2</v>
      </c>
      <c r="Z20" s="141"/>
      <c r="AA20" s="75"/>
      <c r="AB20" s="75"/>
    </row>
    <row r="21" spans="1:28" ht="25.5">
      <c r="A21" s="142" t="s">
        <v>637</v>
      </c>
      <c r="B21" s="119" t="str">
        <f>+B7</f>
        <v>Honkanen Sebstian</v>
      </c>
      <c r="C21" s="117" t="str">
        <f>+C7</f>
        <v>YPTS</v>
      </c>
      <c r="D21" s="118" t="s">
        <v>610</v>
      </c>
      <c r="E21" s="489">
        <f>+B9</f>
        <v>0</v>
      </c>
      <c r="F21" s="489"/>
      <c r="G21" s="489"/>
      <c r="H21" s="119">
        <f>+C9</f>
        <v>0</v>
      </c>
      <c r="I21" s="120"/>
      <c r="J21" s="120"/>
      <c r="K21" s="120"/>
      <c r="L21" s="120"/>
      <c r="M21" s="120"/>
      <c r="N21" s="121"/>
      <c r="O21" s="122">
        <f t="shared" si="1"/>
        <v>0.01</v>
      </c>
      <c r="P21" s="122">
        <f t="shared" si="1"/>
        <v>0.01</v>
      </c>
      <c r="Q21" s="122">
        <f t="shared" si="1"/>
        <v>0.01</v>
      </c>
      <c r="R21" s="122">
        <f t="shared" si="1"/>
        <v>0.01</v>
      </c>
      <c r="S21" s="122">
        <f t="shared" si="1"/>
        <v>0.01</v>
      </c>
      <c r="T21" s="123" t="str">
        <f t="shared" si="2"/>
        <v>0-0</v>
      </c>
      <c r="U21" s="123"/>
      <c r="V21" s="124" t="s">
        <v>163</v>
      </c>
      <c r="W21" s="124"/>
      <c r="X21" s="116"/>
      <c r="Y21" s="125">
        <v>3</v>
      </c>
      <c r="Z21" s="141"/>
      <c r="AA21" s="75"/>
      <c r="AB21" s="75"/>
    </row>
    <row r="22" spans="1:28" ht="25.5">
      <c r="A22" s="299" t="s">
        <v>638</v>
      </c>
      <c r="B22" s="128" t="str">
        <f aca="true" t="shared" si="3" ref="B22:C24">+B5</f>
        <v>Mäkinen Mikael</v>
      </c>
      <c r="C22" s="126" t="str">
        <f t="shared" si="3"/>
        <v>SeSi</v>
      </c>
      <c r="D22" s="127" t="s">
        <v>610</v>
      </c>
      <c r="E22" s="490" t="str">
        <f>+B10</f>
        <v>Visuri Lotta</v>
      </c>
      <c r="F22" s="490"/>
      <c r="G22" s="490"/>
      <c r="H22" s="128" t="str">
        <f>+C10</f>
        <v>YPTS</v>
      </c>
      <c r="I22" s="120" t="s">
        <v>89</v>
      </c>
      <c r="J22" s="120" t="s">
        <v>47</v>
      </c>
      <c r="K22" s="120" t="s">
        <v>59</v>
      </c>
      <c r="L22" s="120"/>
      <c r="M22" s="120"/>
      <c r="N22" s="121"/>
      <c r="O22" s="122">
        <f t="shared" si="1"/>
        <v>1</v>
      </c>
      <c r="P22" s="122">
        <f t="shared" si="1"/>
        <v>1</v>
      </c>
      <c r="Q22" s="122">
        <f t="shared" si="1"/>
        <v>1</v>
      </c>
      <c r="R22" s="122">
        <f t="shared" si="1"/>
        <v>0.01</v>
      </c>
      <c r="S22" s="122">
        <f t="shared" si="1"/>
        <v>0.01</v>
      </c>
      <c r="T22" s="123" t="str">
        <f t="shared" si="2"/>
        <v>3-0</v>
      </c>
      <c r="U22" s="123"/>
      <c r="V22" s="124" t="s">
        <v>615</v>
      </c>
      <c r="W22" s="124"/>
      <c r="X22" s="116"/>
      <c r="Y22" s="125">
        <v>5</v>
      </c>
      <c r="Z22" s="141"/>
      <c r="AA22" s="75"/>
      <c r="AB22" s="75"/>
    </row>
    <row r="23" spans="1:28" ht="25.5">
      <c r="A23" s="142" t="s">
        <v>639</v>
      </c>
      <c r="B23" s="119" t="str">
        <f t="shared" si="3"/>
        <v>Hyvärinen Ville</v>
      </c>
      <c r="C23" s="117" t="str">
        <f t="shared" si="3"/>
        <v>KuPTS</v>
      </c>
      <c r="D23" s="118" t="s">
        <v>610</v>
      </c>
      <c r="E23" s="489">
        <f>+B9</f>
        <v>0</v>
      </c>
      <c r="F23" s="489"/>
      <c r="G23" s="489"/>
      <c r="H23" s="119">
        <f>+C9</f>
        <v>0</v>
      </c>
      <c r="I23" s="120"/>
      <c r="J23" s="120"/>
      <c r="K23" s="120"/>
      <c r="L23" s="120"/>
      <c r="M23" s="120"/>
      <c r="N23" s="121"/>
      <c r="O23" s="122">
        <f t="shared" si="1"/>
        <v>0.01</v>
      </c>
      <c r="P23" s="122">
        <f t="shared" si="1"/>
        <v>0.01</v>
      </c>
      <c r="Q23" s="122">
        <f t="shared" si="1"/>
        <v>0.01</v>
      </c>
      <c r="R23" s="122">
        <f t="shared" si="1"/>
        <v>0.01</v>
      </c>
      <c r="S23" s="122">
        <f t="shared" si="1"/>
        <v>0.01</v>
      </c>
      <c r="T23" s="123" t="str">
        <f t="shared" si="2"/>
        <v>0-0</v>
      </c>
      <c r="U23" s="123"/>
      <c r="V23" s="124" t="s">
        <v>24</v>
      </c>
      <c r="W23" s="124"/>
      <c r="X23" s="116"/>
      <c r="Y23" s="125">
        <v>1</v>
      </c>
      <c r="Z23" s="141"/>
      <c r="AA23" s="75"/>
      <c r="AB23" s="75"/>
    </row>
    <row r="24" spans="1:28" ht="25.5">
      <c r="A24" s="299" t="s">
        <v>641</v>
      </c>
      <c r="B24" s="128" t="str">
        <f t="shared" si="3"/>
        <v>Honkanen Sebstian</v>
      </c>
      <c r="C24" s="126" t="str">
        <f t="shared" si="3"/>
        <v>YPTS</v>
      </c>
      <c r="D24" s="127" t="s">
        <v>610</v>
      </c>
      <c r="E24" s="490" t="str">
        <f>+B8</f>
        <v>Isokääntä Joonas</v>
      </c>
      <c r="F24" s="490"/>
      <c r="G24" s="490"/>
      <c r="H24" s="128" t="str">
        <f>+C8</f>
        <v>YPTS</v>
      </c>
      <c r="I24" s="120" t="s">
        <v>96</v>
      </c>
      <c r="J24" s="120" t="s">
        <v>126</v>
      </c>
      <c r="K24" s="120" t="s">
        <v>88</v>
      </c>
      <c r="L24" s="120"/>
      <c r="M24" s="120"/>
      <c r="N24" s="121"/>
      <c r="O24" s="122">
        <f t="shared" si="1"/>
        <v>0.1</v>
      </c>
      <c r="P24" s="122">
        <f t="shared" si="1"/>
        <v>0.1</v>
      </c>
      <c r="Q24" s="122">
        <f t="shared" si="1"/>
        <v>0.1</v>
      </c>
      <c r="R24" s="122">
        <f t="shared" si="1"/>
        <v>0.01</v>
      </c>
      <c r="S24" s="122">
        <f t="shared" si="1"/>
        <v>0.01</v>
      </c>
      <c r="T24" s="123" t="str">
        <f t="shared" si="2"/>
        <v>0-3</v>
      </c>
      <c r="U24" s="123"/>
      <c r="V24" s="124" t="s">
        <v>97</v>
      </c>
      <c r="W24" s="124"/>
      <c r="X24" s="116"/>
      <c r="Y24" s="125">
        <v>7</v>
      </c>
      <c r="Z24" s="141"/>
      <c r="AA24" s="75"/>
      <c r="AB24" s="75"/>
    </row>
    <row r="25" spans="1:28" ht="25.5">
      <c r="A25" s="142" t="s">
        <v>642</v>
      </c>
      <c r="B25" s="119" t="str">
        <f>+B4</f>
        <v>Paaso Sakari</v>
      </c>
      <c r="C25" s="117" t="str">
        <f>+C4</f>
        <v>SeSi</v>
      </c>
      <c r="D25" s="118" t="s">
        <v>610</v>
      </c>
      <c r="E25" s="489" t="str">
        <f>+B6</f>
        <v>Hyvärinen Ville</v>
      </c>
      <c r="F25" s="489"/>
      <c r="G25" s="489"/>
      <c r="H25" s="119" t="str">
        <f>+C6</f>
        <v>KuPTS</v>
      </c>
      <c r="I25" s="120" t="s">
        <v>42</v>
      </c>
      <c r="J25" s="120" t="s">
        <v>126</v>
      </c>
      <c r="K25" s="120" t="s">
        <v>50</v>
      </c>
      <c r="L25" s="120" t="s">
        <v>96</v>
      </c>
      <c r="M25" s="120" t="s">
        <v>55</v>
      </c>
      <c r="N25" s="121"/>
      <c r="O25" s="122">
        <f t="shared" si="1"/>
        <v>1</v>
      </c>
      <c r="P25" s="122">
        <f t="shared" si="1"/>
        <v>0.1</v>
      </c>
      <c r="Q25" s="122">
        <f t="shared" si="1"/>
        <v>1</v>
      </c>
      <c r="R25" s="122">
        <f t="shared" si="1"/>
        <v>0.1</v>
      </c>
      <c r="S25" s="122">
        <f t="shared" si="1"/>
        <v>0.1</v>
      </c>
      <c r="T25" s="123" t="str">
        <f t="shared" si="2"/>
        <v>2-3</v>
      </c>
      <c r="U25" s="123"/>
      <c r="V25" s="124" t="s">
        <v>40</v>
      </c>
      <c r="W25" s="124"/>
      <c r="X25" s="116"/>
      <c r="Y25" s="125">
        <v>6</v>
      </c>
      <c r="Z25" s="141"/>
      <c r="AA25" s="75"/>
      <c r="AB25" s="75"/>
    </row>
    <row r="26" spans="1:28" ht="25.5">
      <c r="A26" s="299" t="s">
        <v>643</v>
      </c>
      <c r="B26" s="128" t="str">
        <f>+B5</f>
        <v>Mäkinen Mikael</v>
      </c>
      <c r="C26" s="126" t="str">
        <f>+C5</f>
        <v>SeSi</v>
      </c>
      <c r="D26" s="127" t="s">
        <v>610</v>
      </c>
      <c r="E26" s="490" t="str">
        <f>+B7</f>
        <v>Honkanen Sebstian</v>
      </c>
      <c r="F26" s="490"/>
      <c r="G26" s="490"/>
      <c r="H26" s="128" t="str">
        <f>+C7</f>
        <v>YPTS</v>
      </c>
      <c r="I26" s="120" t="s">
        <v>124</v>
      </c>
      <c r="J26" s="120" t="s">
        <v>58</v>
      </c>
      <c r="K26" s="120" t="s">
        <v>49</v>
      </c>
      <c r="L26" s="120"/>
      <c r="M26" s="120"/>
      <c r="N26" s="121"/>
      <c r="O26" s="122">
        <f t="shared" si="1"/>
        <v>1</v>
      </c>
      <c r="P26" s="122">
        <f t="shared" si="1"/>
        <v>1</v>
      </c>
      <c r="Q26" s="122">
        <f t="shared" si="1"/>
        <v>1</v>
      </c>
      <c r="R26" s="122">
        <f t="shared" si="1"/>
        <v>0.01</v>
      </c>
      <c r="S26" s="122">
        <f t="shared" si="1"/>
        <v>0.01</v>
      </c>
      <c r="T26" s="123" t="str">
        <f t="shared" si="2"/>
        <v>3-0</v>
      </c>
      <c r="U26" s="123"/>
      <c r="V26" s="124" t="s">
        <v>45</v>
      </c>
      <c r="W26" s="124"/>
      <c r="X26" s="116"/>
      <c r="Y26" s="125">
        <v>5</v>
      </c>
      <c r="Z26" s="141"/>
      <c r="AA26" s="75"/>
      <c r="AB26" s="75"/>
    </row>
    <row r="27" spans="1:28" ht="25.5">
      <c r="A27" s="142" t="s">
        <v>645</v>
      </c>
      <c r="B27" s="119" t="str">
        <f>+B8</f>
        <v>Isokääntä Joonas</v>
      </c>
      <c r="C27" s="119" t="str">
        <f>+C8</f>
        <v>YPTS</v>
      </c>
      <c r="D27" s="135" t="s">
        <v>610</v>
      </c>
      <c r="E27" s="489" t="str">
        <f>+B10</f>
        <v>Visuri Lotta</v>
      </c>
      <c r="F27" s="489"/>
      <c r="G27" s="489"/>
      <c r="H27" s="119" t="str">
        <f>+C10</f>
        <v>YPTS</v>
      </c>
      <c r="I27" s="120" t="s">
        <v>89</v>
      </c>
      <c r="J27" s="120" t="s">
        <v>49</v>
      </c>
      <c r="K27" s="120" t="s">
        <v>59</v>
      </c>
      <c r="L27" s="120"/>
      <c r="M27" s="120"/>
      <c r="N27" s="121"/>
      <c r="O27" s="122">
        <f t="shared" si="1"/>
        <v>1</v>
      </c>
      <c r="P27" s="122">
        <f t="shared" si="1"/>
        <v>1</v>
      </c>
      <c r="Q27" s="122">
        <f t="shared" si="1"/>
        <v>1</v>
      </c>
      <c r="R27" s="122">
        <f t="shared" si="1"/>
        <v>0.01</v>
      </c>
      <c r="S27" s="122">
        <f t="shared" si="1"/>
        <v>0.01</v>
      </c>
      <c r="T27" s="123" t="str">
        <f t="shared" si="2"/>
        <v>3-0</v>
      </c>
      <c r="U27" s="123"/>
      <c r="V27" s="124" t="s">
        <v>616</v>
      </c>
      <c r="W27" s="124"/>
      <c r="X27" s="116"/>
      <c r="Y27" s="125">
        <v>3</v>
      </c>
      <c r="Z27" s="141"/>
      <c r="AA27" s="75"/>
      <c r="AB27" s="75"/>
    </row>
    <row r="28" spans="1:28" ht="25.5">
      <c r="A28" s="299" t="s">
        <v>646</v>
      </c>
      <c r="B28" s="128" t="str">
        <f>+B4</f>
        <v>Paaso Sakari</v>
      </c>
      <c r="C28" s="126" t="str">
        <f>+C4</f>
        <v>SeSi</v>
      </c>
      <c r="D28" s="127" t="s">
        <v>610</v>
      </c>
      <c r="E28" s="490" t="str">
        <f>+B7</f>
        <v>Honkanen Sebstian</v>
      </c>
      <c r="F28" s="490"/>
      <c r="G28" s="490"/>
      <c r="H28" s="128" t="str">
        <f>+C7</f>
        <v>YPTS</v>
      </c>
      <c r="I28" s="120" t="s">
        <v>47</v>
      </c>
      <c r="J28" s="120" t="s">
        <v>58</v>
      </c>
      <c r="K28" s="120" t="s">
        <v>124</v>
      </c>
      <c r="L28" s="120"/>
      <c r="M28" s="120"/>
      <c r="N28" s="121"/>
      <c r="O28" s="122">
        <f t="shared" si="1"/>
        <v>1</v>
      </c>
      <c r="P28" s="122">
        <f t="shared" si="1"/>
        <v>1</v>
      </c>
      <c r="Q28" s="122">
        <f t="shared" si="1"/>
        <v>1</v>
      </c>
      <c r="R28" s="122">
        <f t="shared" si="1"/>
        <v>0.01</v>
      </c>
      <c r="S28" s="122">
        <f t="shared" si="1"/>
        <v>0.01</v>
      </c>
      <c r="T28" s="123" t="str">
        <f t="shared" si="2"/>
        <v>3-0</v>
      </c>
      <c r="U28" s="123"/>
      <c r="V28" s="124" t="s">
        <v>48</v>
      </c>
      <c r="W28" s="124"/>
      <c r="X28" s="116"/>
      <c r="Y28" s="125">
        <v>2</v>
      </c>
      <c r="Z28" s="141"/>
      <c r="AA28" s="75"/>
      <c r="AB28" s="75"/>
    </row>
    <row r="29" spans="1:28" ht="25.5">
      <c r="A29" s="142" t="s">
        <v>647</v>
      </c>
      <c r="B29" s="119" t="str">
        <f>+B5</f>
        <v>Mäkinen Mikael</v>
      </c>
      <c r="C29" s="117" t="str">
        <f>+C5</f>
        <v>SeSi</v>
      </c>
      <c r="D29" s="118" t="s">
        <v>610</v>
      </c>
      <c r="E29" s="489" t="str">
        <f>+B6</f>
        <v>Hyvärinen Ville</v>
      </c>
      <c r="F29" s="489"/>
      <c r="G29" s="489"/>
      <c r="H29" s="119" t="str">
        <f>+C6</f>
        <v>KuPTS</v>
      </c>
      <c r="I29" s="120" t="s">
        <v>96</v>
      </c>
      <c r="J29" s="120" t="s">
        <v>96</v>
      </c>
      <c r="K29" s="120" t="s">
        <v>168</v>
      </c>
      <c r="L29" s="120"/>
      <c r="M29" s="120"/>
      <c r="N29" s="121"/>
      <c r="O29" s="122">
        <f t="shared" si="1"/>
        <v>0.1</v>
      </c>
      <c r="P29" s="122">
        <f t="shared" si="1"/>
        <v>0.1</v>
      </c>
      <c r="Q29" s="122">
        <f t="shared" si="1"/>
        <v>0.1</v>
      </c>
      <c r="R29" s="122">
        <f t="shared" si="1"/>
        <v>0.01</v>
      </c>
      <c r="S29" s="122">
        <f t="shared" si="1"/>
        <v>0.01</v>
      </c>
      <c r="T29" s="123" t="str">
        <f t="shared" si="2"/>
        <v>0-3</v>
      </c>
      <c r="U29" s="123"/>
      <c r="V29" s="124" t="s">
        <v>51</v>
      </c>
      <c r="W29" s="124"/>
      <c r="X29" s="116"/>
      <c r="Y29" s="125">
        <v>4</v>
      </c>
      <c r="Z29" s="141"/>
      <c r="AA29" s="75"/>
      <c r="AB29" s="75"/>
    </row>
    <row r="30" spans="1:28" ht="25.5">
      <c r="A30" s="299" t="s">
        <v>649</v>
      </c>
      <c r="B30" s="128">
        <f>+B9</f>
        <v>0</v>
      </c>
      <c r="C30" s="126">
        <f>+C9</f>
        <v>0</v>
      </c>
      <c r="D30" s="127" t="s">
        <v>610</v>
      </c>
      <c r="E30" s="490" t="str">
        <f>+B10</f>
        <v>Visuri Lotta</v>
      </c>
      <c r="F30" s="490"/>
      <c r="G30" s="490"/>
      <c r="H30" s="128" t="str">
        <f>+C10</f>
        <v>YPTS</v>
      </c>
      <c r="I30" s="120"/>
      <c r="J30" s="120"/>
      <c r="K30" s="120"/>
      <c r="L30" s="120"/>
      <c r="M30" s="120"/>
      <c r="N30" s="121"/>
      <c r="O30" s="122">
        <f t="shared" si="1"/>
        <v>0.01</v>
      </c>
      <c r="P30" s="122">
        <f t="shared" si="1"/>
        <v>0.01</v>
      </c>
      <c r="Q30" s="122">
        <f t="shared" si="1"/>
        <v>0.01</v>
      </c>
      <c r="R30" s="122">
        <f t="shared" si="1"/>
        <v>0.01</v>
      </c>
      <c r="S30" s="122">
        <f t="shared" si="1"/>
        <v>0.01</v>
      </c>
      <c r="T30" s="123" t="str">
        <f t="shared" si="2"/>
        <v>0-0</v>
      </c>
      <c r="U30" s="123"/>
      <c r="V30" s="124" t="s">
        <v>617</v>
      </c>
      <c r="W30" s="124"/>
      <c r="X30" s="116"/>
      <c r="Y30" s="125">
        <v>1</v>
      </c>
      <c r="Z30" s="141"/>
      <c r="AA30" s="75"/>
      <c r="AB30" s="75"/>
    </row>
    <row r="31" spans="1:28" ht="25.5">
      <c r="A31" s="142" t="s">
        <v>650</v>
      </c>
      <c r="B31" s="119" t="str">
        <f>+B4</f>
        <v>Paaso Sakari</v>
      </c>
      <c r="C31" s="117" t="str">
        <f>+C4</f>
        <v>SeSi</v>
      </c>
      <c r="D31" s="118" t="s">
        <v>610</v>
      </c>
      <c r="E31" s="489" t="str">
        <f>+B5</f>
        <v>Mäkinen Mikael</v>
      </c>
      <c r="F31" s="489"/>
      <c r="G31" s="489"/>
      <c r="H31" s="119" t="str">
        <f>+C5</f>
        <v>SeSi</v>
      </c>
      <c r="I31" s="120" t="s">
        <v>46</v>
      </c>
      <c r="J31" s="120" t="s">
        <v>49</v>
      </c>
      <c r="K31" s="120" t="s">
        <v>46</v>
      </c>
      <c r="L31" s="120"/>
      <c r="M31" s="120"/>
      <c r="N31" s="121"/>
      <c r="O31" s="122">
        <f t="shared" si="1"/>
        <v>1</v>
      </c>
      <c r="P31" s="122">
        <f t="shared" si="1"/>
        <v>1</v>
      </c>
      <c r="Q31" s="122">
        <f t="shared" si="1"/>
        <v>1</v>
      </c>
      <c r="R31" s="122">
        <f t="shared" si="1"/>
        <v>0.01</v>
      </c>
      <c r="S31" s="122">
        <f t="shared" si="1"/>
        <v>0.01</v>
      </c>
      <c r="T31" s="123" t="str">
        <f t="shared" si="2"/>
        <v>3-0</v>
      </c>
      <c r="U31" s="123"/>
      <c r="V31" s="124" t="s">
        <v>53</v>
      </c>
      <c r="W31" s="124"/>
      <c r="X31" s="116"/>
      <c r="Y31" s="125">
        <v>6</v>
      </c>
      <c r="Z31" s="141"/>
      <c r="AA31" s="75"/>
      <c r="AB31" s="75"/>
    </row>
    <row r="32" spans="1:28" ht="25.5">
      <c r="A32" s="299" t="s">
        <v>651</v>
      </c>
      <c r="B32" s="128" t="str">
        <f>+B6</f>
        <v>Hyvärinen Ville</v>
      </c>
      <c r="C32" s="126" t="str">
        <f>+C6</f>
        <v>KuPTS</v>
      </c>
      <c r="D32" s="127" t="s">
        <v>610</v>
      </c>
      <c r="E32" s="490" t="str">
        <f>+B7</f>
        <v>Honkanen Sebstian</v>
      </c>
      <c r="F32" s="490"/>
      <c r="G32" s="490"/>
      <c r="H32" s="128" t="str">
        <f>+C7</f>
        <v>YPTS</v>
      </c>
      <c r="I32" s="120" t="s">
        <v>89</v>
      </c>
      <c r="J32" s="120" t="s">
        <v>58</v>
      </c>
      <c r="K32" s="120" t="s">
        <v>47</v>
      </c>
      <c r="L32" s="120"/>
      <c r="M32" s="120"/>
      <c r="N32" s="121"/>
      <c r="O32" s="122">
        <f t="shared" si="1"/>
        <v>1</v>
      </c>
      <c r="P32" s="122">
        <f t="shared" si="1"/>
        <v>1</v>
      </c>
      <c r="Q32" s="122">
        <f t="shared" si="1"/>
        <v>1</v>
      </c>
      <c r="R32" s="122">
        <f t="shared" si="1"/>
        <v>0.01</v>
      </c>
      <c r="S32" s="122">
        <f t="shared" si="1"/>
        <v>0.01</v>
      </c>
      <c r="T32" s="123" t="str">
        <f t="shared" si="2"/>
        <v>3-0</v>
      </c>
      <c r="U32" s="123"/>
      <c r="V32" s="124" t="s">
        <v>57</v>
      </c>
      <c r="W32" s="124"/>
      <c r="X32" s="116"/>
      <c r="Y32" s="125">
        <v>7</v>
      </c>
      <c r="Z32" s="141"/>
      <c r="AA32" s="75"/>
      <c r="AB32" s="75"/>
    </row>
    <row r="33" spans="1:28" ht="26.25" thickBot="1">
      <c r="A33" s="143" t="s">
        <v>653</v>
      </c>
      <c r="B33" s="145" t="str">
        <f>+B8</f>
        <v>Isokääntä Joonas</v>
      </c>
      <c r="C33" s="145" t="str">
        <f>+C8</f>
        <v>YPTS</v>
      </c>
      <c r="D33" s="144" t="s">
        <v>610</v>
      </c>
      <c r="E33" s="491">
        <f>+B9</f>
        <v>0</v>
      </c>
      <c r="F33" s="491"/>
      <c r="G33" s="491"/>
      <c r="H33" s="145">
        <f>+C9</f>
        <v>0</v>
      </c>
      <c r="I33" s="146"/>
      <c r="J33" s="146"/>
      <c r="K33" s="146"/>
      <c r="L33" s="146"/>
      <c r="M33" s="146"/>
      <c r="N33" s="147"/>
      <c r="O33" s="148">
        <f t="shared" si="1"/>
        <v>0.01</v>
      </c>
      <c r="P33" s="148">
        <f t="shared" si="1"/>
        <v>0.01</v>
      </c>
      <c r="Q33" s="148">
        <f t="shared" si="1"/>
        <v>0.01</v>
      </c>
      <c r="R33" s="148">
        <f t="shared" si="1"/>
        <v>0.01</v>
      </c>
      <c r="S33" s="148">
        <f t="shared" si="1"/>
        <v>0.01</v>
      </c>
      <c r="T33" s="149" t="str">
        <f t="shared" si="2"/>
        <v>0-0</v>
      </c>
      <c r="U33" s="149"/>
      <c r="V33" s="150" t="s">
        <v>199</v>
      </c>
      <c r="W33" s="150"/>
      <c r="X33" s="151"/>
      <c r="Y33" s="152">
        <v>4</v>
      </c>
      <c r="Z33" s="153"/>
      <c r="AA33" s="75"/>
      <c r="AB33" s="75"/>
    </row>
  </sheetData>
  <sheetProtection/>
  <mergeCells count="21"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1:G31"/>
    <mergeCell ref="E32:G32"/>
    <mergeCell ref="E33:G33"/>
    <mergeCell ref="E25:G25"/>
    <mergeCell ref="E26:G26"/>
    <mergeCell ref="E27:G27"/>
    <mergeCell ref="E28:G28"/>
    <mergeCell ref="E29:G29"/>
    <mergeCell ref="E30:G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K6" sqref="K6:M11"/>
    </sheetView>
  </sheetViews>
  <sheetFormatPr defaultColWidth="9.140625" defaultRowHeight="15"/>
  <cols>
    <col min="1" max="1" width="2.57421875" style="0" customWidth="1"/>
    <col min="3" max="3" width="34.421875" style="0" bestFit="1" customWidth="1"/>
    <col min="4" max="4" width="14.57421875" style="0" bestFit="1" customWidth="1"/>
    <col min="5" max="5" width="6.57421875" style="0" bestFit="1" customWidth="1"/>
    <col min="6" max="6" width="5.8515625" style="0" bestFit="1" customWidth="1"/>
    <col min="7" max="7" width="7.7109375" style="0" bestFit="1" customWidth="1"/>
    <col min="8" max="8" width="5.8515625" style="0" bestFit="1" customWidth="1"/>
    <col min="12" max="12" width="34.421875" style="0" bestFit="1" customWidth="1"/>
    <col min="13" max="13" width="14.57421875" style="0" bestFit="1" customWidth="1"/>
  </cols>
  <sheetData>
    <row r="2" spans="2:3" ht="15">
      <c r="B2" s="42" t="s">
        <v>0</v>
      </c>
      <c r="C2" s="42"/>
    </row>
    <row r="3" spans="2:3" ht="15">
      <c r="B3" s="42" t="s">
        <v>62</v>
      </c>
      <c r="C3" s="42"/>
    </row>
    <row r="4" spans="2:3" ht="15">
      <c r="B4" s="42" t="s">
        <v>2</v>
      </c>
      <c r="C4" s="42"/>
    </row>
    <row r="5" ht="15.75" thickBot="1"/>
    <row r="6" spans="1:13" ht="15.75" thickBot="1">
      <c r="A6" s="2"/>
      <c r="B6" s="40" t="s">
        <v>3</v>
      </c>
      <c r="C6" s="40" t="s">
        <v>592</v>
      </c>
      <c r="D6" s="40" t="s">
        <v>5</v>
      </c>
      <c r="E6" s="40" t="s">
        <v>6</v>
      </c>
      <c r="F6" s="40" t="s">
        <v>7</v>
      </c>
      <c r="G6" s="40" t="s">
        <v>8</v>
      </c>
      <c r="H6" s="41" t="s">
        <v>9</v>
      </c>
      <c r="K6" s="16" t="s">
        <v>586</v>
      </c>
      <c r="L6" s="17"/>
      <c r="M6" s="18"/>
    </row>
    <row r="7" spans="1:13" ht="15">
      <c r="A7" s="5" t="s">
        <v>10</v>
      </c>
      <c r="B7" s="1" t="s">
        <v>63</v>
      </c>
      <c r="C7" s="1" t="s">
        <v>64</v>
      </c>
      <c r="D7" s="1" t="s">
        <v>65</v>
      </c>
      <c r="E7" s="1" t="s">
        <v>26</v>
      </c>
      <c r="F7" s="1" t="s">
        <v>66</v>
      </c>
      <c r="G7" s="1" t="s">
        <v>67</v>
      </c>
      <c r="H7" s="6" t="s">
        <v>10</v>
      </c>
      <c r="K7" s="27">
        <v>1</v>
      </c>
      <c r="L7" s="21" t="s">
        <v>64</v>
      </c>
      <c r="M7" s="22" t="s">
        <v>65</v>
      </c>
    </row>
    <row r="8" spans="1:13" ht="15">
      <c r="A8" s="5" t="s">
        <v>14</v>
      </c>
      <c r="B8" s="1" t="s">
        <v>68</v>
      </c>
      <c r="C8" s="1" t="s">
        <v>69</v>
      </c>
      <c r="D8" s="1" t="s">
        <v>65</v>
      </c>
      <c r="E8" s="1" t="s">
        <v>14</v>
      </c>
      <c r="F8" s="1" t="s">
        <v>70</v>
      </c>
      <c r="G8" s="1" t="s">
        <v>71</v>
      </c>
      <c r="H8" s="6" t="s">
        <v>19</v>
      </c>
      <c r="K8" s="28">
        <v>2</v>
      </c>
      <c r="L8" s="23" t="s">
        <v>73</v>
      </c>
      <c r="M8" s="24" t="s">
        <v>65</v>
      </c>
    </row>
    <row r="9" spans="1:13" ht="15">
      <c r="A9" s="5" t="s">
        <v>19</v>
      </c>
      <c r="B9" s="1" t="s">
        <v>72</v>
      </c>
      <c r="C9" s="1" t="s">
        <v>73</v>
      </c>
      <c r="D9" s="1" t="s">
        <v>65</v>
      </c>
      <c r="E9" s="1" t="s">
        <v>19</v>
      </c>
      <c r="F9" s="1" t="s">
        <v>74</v>
      </c>
      <c r="G9" s="1" t="s">
        <v>75</v>
      </c>
      <c r="H9" s="6" t="s">
        <v>14</v>
      </c>
      <c r="K9" s="28">
        <v>3</v>
      </c>
      <c r="L9" s="23" t="s">
        <v>69</v>
      </c>
      <c r="M9" s="24" t="s">
        <v>65</v>
      </c>
    </row>
    <row r="10" spans="1:13" ht="15">
      <c r="A10" s="5" t="s">
        <v>26</v>
      </c>
      <c r="B10" s="1" t="s">
        <v>76</v>
      </c>
      <c r="C10" s="1" t="s">
        <v>77</v>
      </c>
      <c r="D10" s="1" t="s">
        <v>78</v>
      </c>
      <c r="E10" s="1" t="s">
        <v>30</v>
      </c>
      <c r="F10" s="1" t="s">
        <v>79</v>
      </c>
      <c r="G10" s="1" t="s">
        <v>80</v>
      </c>
      <c r="H10" s="6" t="s">
        <v>81</v>
      </c>
      <c r="K10" s="30">
        <v>4</v>
      </c>
      <c r="L10" s="31" t="s">
        <v>83</v>
      </c>
      <c r="M10" s="32" t="s">
        <v>84</v>
      </c>
    </row>
    <row r="11" spans="1:13" ht="15.75" thickBot="1">
      <c r="A11" s="7" t="s">
        <v>81</v>
      </c>
      <c r="B11" s="8" t="s">
        <v>82</v>
      </c>
      <c r="C11" s="8" t="s">
        <v>83</v>
      </c>
      <c r="D11" s="8" t="s">
        <v>84</v>
      </c>
      <c r="E11" s="8" t="s">
        <v>10</v>
      </c>
      <c r="F11" s="8" t="s">
        <v>85</v>
      </c>
      <c r="G11" s="8" t="s">
        <v>86</v>
      </c>
      <c r="H11" s="9" t="s">
        <v>26</v>
      </c>
      <c r="K11" s="29">
        <v>5</v>
      </c>
      <c r="L11" s="25" t="s">
        <v>77</v>
      </c>
      <c r="M11" s="26" t="s">
        <v>78</v>
      </c>
    </row>
    <row r="12" ht="15.75" thickBot="1"/>
    <row r="13" spans="3:10" ht="15">
      <c r="C13" s="2"/>
      <c r="D13" s="3" t="s">
        <v>33</v>
      </c>
      <c r="E13" s="3" t="s">
        <v>34</v>
      </c>
      <c r="F13" s="3" t="s">
        <v>35</v>
      </c>
      <c r="G13" s="3" t="s">
        <v>36</v>
      </c>
      <c r="H13" s="3" t="s">
        <v>37</v>
      </c>
      <c r="I13" s="3" t="s">
        <v>38</v>
      </c>
      <c r="J13" s="4" t="s">
        <v>39</v>
      </c>
    </row>
    <row r="14" spans="3:10" ht="15">
      <c r="C14" s="5" t="s">
        <v>87</v>
      </c>
      <c r="D14" s="1" t="s">
        <v>46</v>
      </c>
      <c r="E14" s="1" t="s">
        <v>46</v>
      </c>
      <c r="F14" s="1" t="s">
        <v>46</v>
      </c>
      <c r="G14" s="1"/>
      <c r="H14" s="1"/>
      <c r="I14" s="1" t="s">
        <v>44</v>
      </c>
      <c r="J14" s="6" t="s">
        <v>26</v>
      </c>
    </row>
    <row r="15" spans="3:10" ht="15">
      <c r="C15" s="5" t="s">
        <v>45</v>
      </c>
      <c r="D15" s="1" t="s">
        <v>88</v>
      </c>
      <c r="E15" s="1" t="s">
        <v>89</v>
      </c>
      <c r="F15" s="1" t="s">
        <v>90</v>
      </c>
      <c r="G15" s="1" t="s">
        <v>91</v>
      </c>
      <c r="H15" s="1"/>
      <c r="I15" s="1" t="s">
        <v>92</v>
      </c>
      <c r="J15" s="6" t="s">
        <v>19</v>
      </c>
    </row>
    <row r="16" spans="3:10" ht="15">
      <c r="C16" s="5" t="s">
        <v>40</v>
      </c>
      <c r="D16" s="1" t="s">
        <v>93</v>
      </c>
      <c r="E16" s="1" t="s">
        <v>42</v>
      </c>
      <c r="F16" s="1" t="s">
        <v>41</v>
      </c>
      <c r="G16" s="1" t="s">
        <v>49</v>
      </c>
      <c r="H16" s="1"/>
      <c r="I16" s="1" t="s">
        <v>92</v>
      </c>
      <c r="J16" s="6" t="s">
        <v>14</v>
      </c>
    </row>
    <row r="17" spans="3:10" ht="15">
      <c r="C17" s="5" t="s">
        <v>94</v>
      </c>
      <c r="D17" s="1" t="s">
        <v>41</v>
      </c>
      <c r="E17" s="1" t="s">
        <v>41</v>
      </c>
      <c r="F17" s="1" t="s">
        <v>90</v>
      </c>
      <c r="G17" s="1"/>
      <c r="H17" s="1"/>
      <c r="I17" s="1" t="s">
        <v>44</v>
      </c>
      <c r="J17" s="6" t="s">
        <v>10</v>
      </c>
    </row>
    <row r="18" spans="3:10" ht="15">
      <c r="C18" s="5" t="s">
        <v>57</v>
      </c>
      <c r="D18" s="1" t="s">
        <v>41</v>
      </c>
      <c r="E18" s="1" t="s">
        <v>59</v>
      </c>
      <c r="F18" s="1" t="s">
        <v>59</v>
      </c>
      <c r="G18" s="1"/>
      <c r="H18" s="1"/>
      <c r="I18" s="1" t="s">
        <v>44</v>
      </c>
      <c r="J18" s="6" t="s">
        <v>81</v>
      </c>
    </row>
    <row r="19" spans="3:10" ht="15">
      <c r="C19" s="5" t="s">
        <v>48</v>
      </c>
      <c r="D19" s="1" t="s">
        <v>95</v>
      </c>
      <c r="E19" s="1" t="s">
        <v>46</v>
      </c>
      <c r="F19" s="1" t="s">
        <v>49</v>
      </c>
      <c r="G19" s="1" t="s">
        <v>90</v>
      </c>
      <c r="H19" s="1"/>
      <c r="I19" s="1" t="s">
        <v>92</v>
      </c>
      <c r="J19" s="6" t="s">
        <v>19</v>
      </c>
    </row>
    <row r="20" spans="3:10" ht="15">
      <c r="C20" s="5" t="s">
        <v>51</v>
      </c>
      <c r="D20" s="1" t="s">
        <v>41</v>
      </c>
      <c r="E20" s="1" t="s">
        <v>96</v>
      </c>
      <c r="F20" s="1" t="s">
        <v>93</v>
      </c>
      <c r="G20" s="1" t="s">
        <v>88</v>
      </c>
      <c r="H20" s="1"/>
      <c r="I20" s="1" t="s">
        <v>40</v>
      </c>
      <c r="J20" s="6" t="s">
        <v>81</v>
      </c>
    </row>
    <row r="21" spans="3:10" ht="15">
      <c r="C21" s="5" t="s">
        <v>97</v>
      </c>
      <c r="D21" s="1" t="s">
        <v>41</v>
      </c>
      <c r="E21" s="1" t="s">
        <v>93</v>
      </c>
      <c r="F21" s="1" t="s">
        <v>95</v>
      </c>
      <c r="G21" s="1" t="s">
        <v>98</v>
      </c>
      <c r="H21" s="1"/>
      <c r="I21" s="1" t="s">
        <v>40</v>
      </c>
      <c r="J21" s="6" t="s">
        <v>10</v>
      </c>
    </row>
    <row r="22" spans="3:10" ht="15">
      <c r="C22" s="5" t="s">
        <v>53</v>
      </c>
      <c r="D22" s="1" t="s">
        <v>56</v>
      </c>
      <c r="E22" s="1" t="s">
        <v>91</v>
      </c>
      <c r="F22" s="1" t="s">
        <v>98</v>
      </c>
      <c r="G22" s="1" t="s">
        <v>43</v>
      </c>
      <c r="H22" s="1" t="s">
        <v>46</v>
      </c>
      <c r="I22" s="1" t="s">
        <v>99</v>
      </c>
      <c r="J22" s="6" t="s">
        <v>26</v>
      </c>
    </row>
    <row r="23" spans="3:10" ht="15.75" thickBot="1">
      <c r="C23" s="7" t="s">
        <v>100</v>
      </c>
      <c r="D23" s="8" t="s">
        <v>49</v>
      </c>
      <c r="E23" s="8" t="s">
        <v>98</v>
      </c>
      <c r="F23" s="8" t="s">
        <v>49</v>
      </c>
      <c r="G23" s="8" t="s">
        <v>41</v>
      </c>
      <c r="H23" s="8"/>
      <c r="I23" s="8" t="s">
        <v>92</v>
      </c>
      <c r="J23" s="9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K6" sqref="K6:M11"/>
    </sheetView>
  </sheetViews>
  <sheetFormatPr defaultColWidth="9.140625" defaultRowHeight="15"/>
  <cols>
    <col min="1" max="1" width="2.00390625" style="0" bestFit="1" customWidth="1"/>
    <col min="2" max="2" width="6.140625" style="0" customWidth="1"/>
    <col min="3" max="3" width="34.7109375" style="0" bestFit="1" customWidth="1"/>
    <col min="4" max="4" width="14.57421875" style="0" bestFit="1" customWidth="1"/>
    <col min="5" max="5" width="6.57421875" style="0" bestFit="1" customWidth="1"/>
    <col min="6" max="6" width="5.8515625" style="0" bestFit="1" customWidth="1"/>
    <col min="7" max="7" width="7.710937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  <col min="12" max="12" width="34.7109375" style="0" bestFit="1" customWidth="1"/>
    <col min="13" max="13" width="14.57421875" style="0" bestFit="1" customWidth="1"/>
  </cols>
  <sheetData>
    <row r="2" ht="15">
      <c r="B2" s="42" t="s">
        <v>0</v>
      </c>
    </row>
    <row r="3" ht="15">
      <c r="B3" s="42" t="s">
        <v>101</v>
      </c>
    </row>
    <row r="4" ht="15">
      <c r="B4" s="42" t="s">
        <v>2</v>
      </c>
    </row>
    <row r="5" ht="15.75" thickBot="1"/>
    <row r="6" spans="1:13" ht="15.75" thickBot="1">
      <c r="A6" s="2"/>
      <c r="B6" s="40" t="s">
        <v>3</v>
      </c>
      <c r="C6" s="40" t="s">
        <v>592</v>
      </c>
      <c r="D6" s="40" t="s">
        <v>5</v>
      </c>
      <c r="E6" s="40" t="s">
        <v>6</v>
      </c>
      <c r="F6" s="40" t="s">
        <v>7</v>
      </c>
      <c r="G6" s="40" t="s">
        <v>8</v>
      </c>
      <c r="H6" s="41" t="s">
        <v>9</v>
      </c>
      <c r="K6" s="16" t="s">
        <v>588</v>
      </c>
      <c r="L6" s="17"/>
      <c r="M6" s="18"/>
    </row>
    <row r="7" spans="1:13" ht="15">
      <c r="A7" s="5" t="s">
        <v>10</v>
      </c>
      <c r="B7" s="1" t="s">
        <v>102</v>
      </c>
      <c r="C7" s="1" t="s">
        <v>103</v>
      </c>
      <c r="D7" s="1" t="s">
        <v>104</v>
      </c>
      <c r="E7" s="1" t="s">
        <v>26</v>
      </c>
      <c r="F7" s="1" t="s">
        <v>105</v>
      </c>
      <c r="G7" s="1" t="s">
        <v>106</v>
      </c>
      <c r="H7" s="6" t="s">
        <v>10</v>
      </c>
      <c r="K7" s="27">
        <v>1</v>
      </c>
      <c r="L7" s="10" t="s">
        <v>103</v>
      </c>
      <c r="M7" s="11" t="s">
        <v>104</v>
      </c>
    </row>
    <row r="8" spans="1:13" ht="15">
      <c r="A8" s="5" t="s">
        <v>14</v>
      </c>
      <c r="B8" s="1" t="s">
        <v>107</v>
      </c>
      <c r="C8" s="1" t="s">
        <v>108</v>
      </c>
      <c r="D8" s="1" t="s">
        <v>84</v>
      </c>
      <c r="E8" s="1" t="s">
        <v>10</v>
      </c>
      <c r="F8" s="1" t="s">
        <v>109</v>
      </c>
      <c r="G8" s="1" t="s">
        <v>110</v>
      </c>
      <c r="H8" s="6" t="s">
        <v>26</v>
      </c>
      <c r="K8" s="28">
        <v>2</v>
      </c>
      <c r="L8" s="10" t="s">
        <v>117</v>
      </c>
      <c r="M8" s="11" t="s">
        <v>118</v>
      </c>
    </row>
    <row r="9" spans="1:13" ht="15">
      <c r="A9" s="5" t="s">
        <v>19</v>
      </c>
      <c r="B9" s="1" t="s">
        <v>111</v>
      </c>
      <c r="C9" s="1" t="s">
        <v>112</v>
      </c>
      <c r="D9" s="1" t="s">
        <v>113</v>
      </c>
      <c r="E9" s="1" t="s">
        <v>14</v>
      </c>
      <c r="F9" s="1" t="s">
        <v>114</v>
      </c>
      <c r="G9" s="1" t="s">
        <v>115</v>
      </c>
      <c r="H9" s="6" t="s">
        <v>19</v>
      </c>
      <c r="K9" s="28">
        <v>3</v>
      </c>
      <c r="L9" s="10" t="s">
        <v>112</v>
      </c>
      <c r="M9" s="11" t="s">
        <v>113</v>
      </c>
    </row>
    <row r="10" spans="1:13" ht="15">
      <c r="A10" s="5" t="s">
        <v>26</v>
      </c>
      <c r="B10" s="1" t="s">
        <v>116</v>
      </c>
      <c r="C10" s="1" t="s">
        <v>117</v>
      </c>
      <c r="D10" s="1" t="s">
        <v>118</v>
      </c>
      <c r="E10" s="1" t="s">
        <v>19</v>
      </c>
      <c r="F10" s="1" t="s">
        <v>74</v>
      </c>
      <c r="G10" s="1" t="s">
        <v>119</v>
      </c>
      <c r="H10" s="6" t="s">
        <v>14</v>
      </c>
      <c r="K10" s="30">
        <v>4</v>
      </c>
      <c r="L10" s="10" t="s">
        <v>108</v>
      </c>
      <c r="M10" s="11" t="s">
        <v>84</v>
      </c>
    </row>
    <row r="11" spans="1:13" ht="15.75" thickBot="1">
      <c r="A11" s="7" t="s">
        <v>81</v>
      </c>
      <c r="B11" s="8" t="s">
        <v>120</v>
      </c>
      <c r="C11" s="8" t="s">
        <v>121</v>
      </c>
      <c r="D11" s="8" t="s">
        <v>65</v>
      </c>
      <c r="E11" s="8" t="s">
        <v>30</v>
      </c>
      <c r="F11" s="8" t="s">
        <v>122</v>
      </c>
      <c r="G11" s="8" t="s">
        <v>123</v>
      </c>
      <c r="H11" s="9" t="s">
        <v>81</v>
      </c>
      <c r="K11" s="29">
        <v>5</v>
      </c>
      <c r="L11" s="12" t="s">
        <v>121</v>
      </c>
      <c r="M11" s="13" t="s">
        <v>65</v>
      </c>
    </row>
    <row r="12" ht="15.75" thickBot="1"/>
    <row r="13" spans="3:10" ht="15">
      <c r="C13" s="2"/>
      <c r="D13" s="3" t="s">
        <v>33</v>
      </c>
      <c r="E13" s="3" t="s">
        <v>34</v>
      </c>
      <c r="F13" s="3" t="s">
        <v>35</v>
      </c>
      <c r="G13" s="3" t="s">
        <v>36</v>
      </c>
      <c r="H13" s="3" t="s">
        <v>37</v>
      </c>
      <c r="I13" s="3" t="s">
        <v>38</v>
      </c>
      <c r="J13" s="4" t="s">
        <v>39</v>
      </c>
    </row>
    <row r="14" spans="3:10" ht="15">
      <c r="C14" s="5" t="s">
        <v>87</v>
      </c>
      <c r="D14" s="1" t="s">
        <v>90</v>
      </c>
      <c r="E14" s="1" t="s">
        <v>93</v>
      </c>
      <c r="F14" s="1" t="s">
        <v>58</v>
      </c>
      <c r="G14" s="1" t="s">
        <v>59</v>
      </c>
      <c r="H14" s="1"/>
      <c r="I14" s="1" t="s">
        <v>92</v>
      </c>
      <c r="J14" s="6" t="s">
        <v>26</v>
      </c>
    </row>
    <row r="15" spans="3:10" ht="15">
      <c r="C15" s="5" t="s">
        <v>45</v>
      </c>
      <c r="D15" s="1" t="s">
        <v>95</v>
      </c>
      <c r="E15" s="1" t="s">
        <v>55</v>
      </c>
      <c r="F15" s="1" t="s">
        <v>50</v>
      </c>
      <c r="G15" s="1" t="s">
        <v>93</v>
      </c>
      <c r="H15" s="1"/>
      <c r="I15" s="1" t="s">
        <v>40</v>
      </c>
      <c r="J15" s="6" t="s">
        <v>19</v>
      </c>
    </row>
    <row r="16" spans="3:10" ht="15">
      <c r="C16" s="5" t="s">
        <v>40</v>
      </c>
      <c r="D16" s="1" t="s">
        <v>46</v>
      </c>
      <c r="E16" s="1" t="s">
        <v>124</v>
      </c>
      <c r="F16" s="1" t="s">
        <v>50</v>
      </c>
      <c r="G16" s="1"/>
      <c r="H16" s="1"/>
      <c r="I16" s="1" t="s">
        <v>44</v>
      </c>
      <c r="J16" s="6" t="s">
        <v>14</v>
      </c>
    </row>
    <row r="17" spans="3:10" ht="15">
      <c r="C17" s="5" t="s">
        <v>94</v>
      </c>
      <c r="D17" s="1" t="s">
        <v>58</v>
      </c>
      <c r="E17" s="1" t="s">
        <v>90</v>
      </c>
      <c r="F17" s="1" t="s">
        <v>42</v>
      </c>
      <c r="G17" s="1"/>
      <c r="H17" s="1"/>
      <c r="I17" s="1" t="s">
        <v>44</v>
      </c>
      <c r="J17" s="6" t="s">
        <v>10</v>
      </c>
    </row>
    <row r="18" spans="3:10" ht="15">
      <c r="C18" s="5" t="s">
        <v>57</v>
      </c>
      <c r="D18" s="1" t="s">
        <v>88</v>
      </c>
      <c r="E18" s="1" t="s">
        <v>95</v>
      </c>
      <c r="F18" s="1" t="s">
        <v>58</v>
      </c>
      <c r="G18" s="1" t="s">
        <v>95</v>
      </c>
      <c r="H18" s="1"/>
      <c r="I18" s="1" t="s">
        <v>40</v>
      </c>
      <c r="J18" s="6" t="s">
        <v>81</v>
      </c>
    </row>
    <row r="19" spans="3:10" ht="15">
      <c r="C19" s="5" t="s">
        <v>48</v>
      </c>
      <c r="D19" s="1" t="s">
        <v>90</v>
      </c>
      <c r="E19" s="1" t="s">
        <v>89</v>
      </c>
      <c r="F19" s="1" t="s">
        <v>88</v>
      </c>
      <c r="G19" s="1" t="s">
        <v>41</v>
      </c>
      <c r="H19" s="1"/>
      <c r="I19" s="1" t="s">
        <v>92</v>
      </c>
      <c r="J19" s="6" t="s">
        <v>19</v>
      </c>
    </row>
    <row r="20" spans="3:10" ht="15">
      <c r="C20" s="5" t="s">
        <v>51</v>
      </c>
      <c r="D20" s="1" t="s">
        <v>50</v>
      </c>
      <c r="E20" s="1" t="s">
        <v>125</v>
      </c>
      <c r="F20" s="1" t="s">
        <v>95</v>
      </c>
      <c r="G20" s="1" t="s">
        <v>56</v>
      </c>
      <c r="H20" s="1"/>
      <c r="I20" s="1" t="s">
        <v>40</v>
      </c>
      <c r="J20" s="6" t="s">
        <v>81</v>
      </c>
    </row>
    <row r="21" spans="3:10" ht="15">
      <c r="C21" s="5" t="s">
        <v>97</v>
      </c>
      <c r="D21" s="1" t="s">
        <v>90</v>
      </c>
      <c r="E21" s="1" t="s">
        <v>42</v>
      </c>
      <c r="F21" s="1" t="s">
        <v>41</v>
      </c>
      <c r="G21" s="1"/>
      <c r="H21" s="1"/>
      <c r="I21" s="1" t="s">
        <v>44</v>
      </c>
      <c r="J21" s="6" t="s">
        <v>10</v>
      </c>
    </row>
    <row r="22" spans="3:10" ht="15">
      <c r="C22" s="5" t="s">
        <v>53</v>
      </c>
      <c r="D22" s="1" t="s">
        <v>126</v>
      </c>
      <c r="E22" s="1" t="s">
        <v>42</v>
      </c>
      <c r="F22" s="1" t="s">
        <v>90</v>
      </c>
      <c r="G22" s="1" t="s">
        <v>59</v>
      </c>
      <c r="H22" s="1"/>
      <c r="I22" s="1" t="s">
        <v>92</v>
      </c>
      <c r="J22" s="6" t="s">
        <v>26</v>
      </c>
    </row>
    <row r="23" spans="3:10" ht="15.75" thickBot="1">
      <c r="C23" s="7" t="s">
        <v>100</v>
      </c>
      <c r="D23" s="8" t="s">
        <v>50</v>
      </c>
      <c r="E23" s="8" t="s">
        <v>126</v>
      </c>
      <c r="F23" s="8" t="s">
        <v>90</v>
      </c>
      <c r="G23" s="8" t="s">
        <v>50</v>
      </c>
      <c r="H23" s="8"/>
      <c r="I23" s="8" t="s">
        <v>92</v>
      </c>
      <c r="J23" s="9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K6" sqref="K6:M11"/>
    </sheetView>
  </sheetViews>
  <sheetFormatPr defaultColWidth="9.140625" defaultRowHeight="15"/>
  <cols>
    <col min="1" max="1" width="2.00390625" style="0" bestFit="1" customWidth="1"/>
    <col min="2" max="2" width="7.00390625" style="0" customWidth="1"/>
    <col min="3" max="3" width="29.421875" style="0" bestFit="1" customWidth="1"/>
    <col min="4" max="4" width="12.7109375" style="0" bestFit="1" customWidth="1"/>
    <col min="5" max="5" width="6.57421875" style="0" bestFit="1" customWidth="1"/>
    <col min="6" max="6" width="5.8515625" style="0" bestFit="1" customWidth="1"/>
    <col min="7" max="7" width="7.7109375" style="0" bestFit="1" customWidth="1"/>
    <col min="8" max="8" width="5.8515625" style="0" bestFit="1" customWidth="1"/>
    <col min="12" max="12" width="29.421875" style="0" bestFit="1" customWidth="1"/>
    <col min="13" max="13" width="12.7109375" style="0" bestFit="1" customWidth="1"/>
  </cols>
  <sheetData>
    <row r="2" ht="15">
      <c r="B2" s="42" t="s">
        <v>0</v>
      </c>
    </row>
    <row r="3" ht="15">
      <c r="B3" s="42" t="s">
        <v>127</v>
      </c>
    </row>
    <row r="4" ht="15">
      <c r="B4" s="42" t="s">
        <v>2</v>
      </c>
    </row>
    <row r="5" ht="15.75" thickBot="1"/>
    <row r="6" spans="1:13" ht="15.75" thickBot="1">
      <c r="A6" s="2"/>
      <c r="B6" s="40" t="s">
        <v>3</v>
      </c>
      <c r="C6" s="40" t="s">
        <v>592</v>
      </c>
      <c r="D6" s="40" t="s">
        <v>5</v>
      </c>
      <c r="E6" s="40" t="s">
        <v>6</v>
      </c>
      <c r="F6" s="40" t="s">
        <v>7</v>
      </c>
      <c r="G6" s="40" t="s">
        <v>8</v>
      </c>
      <c r="H6" s="41" t="s">
        <v>9</v>
      </c>
      <c r="K6" s="16" t="s">
        <v>589</v>
      </c>
      <c r="L6" s="17"/>
      <c r="M6" s="18"/>
    </row>
    <row r="7" spans="1:13" ht="15">
      <c r="A7" s="5" t="s">
        <v>10</v>
      </c>
      <c r="B7" s="1" t="s">
        <v>128</v>
      </c>
      <c r="C7" s="1" t="s">
        <v>129</v>
      </c>
      <c r="D7" s="1" t="s">
        <v>118</v>
      </c>
      <c r="E7" s="1" t="s">
        <v>19</v>
      </c>
      <c r="F7" s="1" t="s">
        <v>130</v>
      </c>
      <c r="G7" s="1" t="s">
        <v>131</v>
      </c>
      <c r="H7" s="6" t="s">
        <v>10</v>
      </c>
      <c r="K7" s="27">
        <v>1</v>
      </c>
      <c r="L7" s="10" t="s">
        <v>129</v>
      </c>
      <c r="M7" s="11" t="s">
        <v>118</v>
      </c>
    </row>
    <row r="8" spans="1:13" ht="15">
      <c r="A8" s="5" t="s">
        <v>14</v>
      </c>
      <c r="B8" s="1" t="s">
        <v>132</v>
      </c>
      <c r="C8" s="1" t="s">
        <v>133</v>
      </c>
      <c r="D8" s="1" t="s">
        <v>84</v>
      </c>
      <c r="E8" s="1" t="s">
        <v>19</v>
      </c>
      <c r="F8" s="1" t="s">
        <v>130</v>
      </c>
      <c r="G8" s="1" t="s">
        <v>134</v>
      </c>
      <c r="H8" s="6" t="s">
        <v>19</v>
      </c>
      <c r="K8" s="28">
        <v>2</v>
      </c>
      <c r="L8" s="10" t="s">
        <v>136</v>
      </c>
      <c r="M8" s="11" t="s">
        <v>137</v>
      </c>
    </row>
    <row r="9" spans="1:13" ht="15">
      <c r="A9" s="5" t="s">
        <v>19</v>
      </c>
      <c r="B9" s="1" t="s">
        <v>135</v>
      </c>
      <c r="C9" s="1" t="s">
        <v>136</v>
      </c>
      <c r="D9" s="1" t="s">
        <v>137</v>
      </c>
      <c r="E9" s="1" t="s">
        <v>19</v>
      </c>
      <c r="F9" s="1" t="s">
        <v>130</v>
      </c>
      <c r="G9" s="1" t="s">
        <v>138</v>
      </c>
      <c r="H9" s="6" t="s">
        <v>14</v>
      </c>
      <c r="K9" s="28">
        <v>3</v>
      </c>
      <c r="L9" s="10" t="s">
        <v>133</v>
      </c>
      <c r="M9" s="11" t="s">
        <v>84</v>
      </c>
    </row>
    <row r="10" spans="1:13" ht="15.75" thickBot="1">
      <c r="A10" s="5" t="s">
        <v>26</v>
      </c>
      <c r="B10" s="1" t="s">
        <v>139</v>
      </c>
      <c r="C10" s="1" t="s">
        <v>140</v>
      </c>
      <c r="D10" s="1" t="s">
        <v>141</v>
      </c>
      <c r="E10" s="1" t="s">
        <v>30</v>
      </c>
      <c r="F10" s="1" t="s">
        <v>142</v>
      </c>
      <c r="G10" s="1" t="s">
        <v>143</v>
      </c>
      <c r="H10" s="6" t="s">
        <v>81</v>
      </c>
      <c r="K10" s="30">
        <v>4</v>
      </c>
      <c r="L10" s="12" t="s">
        <v>145</v>
      </c>
      <c r="M10" s="13" t="s">
        <v>146</v>
      </c>
    </row>
    <row r="11" spans="1:13" ht="15.75" thickBot="1">
      <c r="A11" s="7" t="s">
        <v>81</v>
      </c>
      <c r="B11" s="8" t="s">
        <v>144</v>
      </c>
      <c r="C11" s="8" t="s">
        <v>145</v>
      </c>
      <c r="D11" s="8" t="s">
        <v>146</v>
      </c>
      <c r="E11" s="8" t="s">
        <v>10</v>
      </c>
      <c r="F11" s="8" t="s">
        <v>147</v>
      </c>
      <c r="G11" s="8" t="s">
        <v>148</v>
      </c>
      <c r="H11" s="9" t="s">
        <v>26</v>
      </c>
      <c r="K11" s="29">
        <v>5</v>
      </c>
      <c r="L11" s="12" t="s">
        <v>140</v>
      </c>
      <c r="M11" s="13" t="s">
        <v>141</v>
      </c>
    </row>
    <row r="12" ht="15.75" thickBot="1"/>
    <row r="13" spans="3:10" ht="15">
      <c r="C13" s="2"/>
      <c r="D13" s="3" t="s">
        <v>33</v>
      </c>
      <c r="E13" s="3" t="s">
        <v>34</v>
      </c>
      <c r="F13" s="3" t="s">
        <v>35</v>
      </c>
      <c r="G13" s="3" t="s">
        <v>36</v>
      </c>
      <c r="H13" s="3" t="s">
        <v>37</v>
      </c>
      <c r="I13" s="3" t="s">
        <v>38</v>
      </c>
      <c r="J13" s="4" t="s">
        <v>39</v>
      </c>
    </row>
    <row r="14" spans="3:10" ht="15">
      <c r="C14" s="5" t="s">
        <v>87</v>
      </c>
      <c r="D14" s="1" t="s">
        <v>58</v>
      </c>
      <c r="E14" s="1" t="s">
        <v>46</v>
      </c>
      <c r="F14" s="1" t="s">
        <v>56</v>
      </c>
      <c r="G14" s="1" t="s">
        <v>41</v>
      </c>
      <c r="H14" s="1"/>
      <c r="I14" s="1" t="s">
        <v>92</v>
      </c>
      <c r="J14" s="6" t="s">
        <v>26</v>
      </c>
    </row>
    <row r="15" spans="3:10" ht="15">
      <c r="C15" s="5" t="s">
        <v>45</v>
      </c>
      <c r="D15" s="1" t="s">
        <v>88</v>
      </c>
      <c r="E15" s="1" t="s">
        <v>90</v>
      </c>
      <c r="F15" s="1" t="s">
        <v>93</v>
      </c>
      <c r="G15" s="1" t="s">
        <v>58</v>
      </c>
      <c r="H15" s="1" t="s">
        <v>58</v>
      </c>
      <c r="I15" s="1" t="s">
        <v>99</v>
      </c>
      <c r="J15" s="6" t="s">
        <v>19</v>
      </c>
    </row>
    <row r="16" spans="3:10" ht="15">
      <c r="C16" s="5" t="s">
        <v>40</v>
      </c>
      <c r="D16" s="1" t="s">
        <v>90</v>
      </c>
      <c r="E16" s="1" t="s">
        <v>59</v>
      </c>
      <c r="F16" s="1" t="s">
        <v>96</v>
      </c>
      <c r="G16" s="1" t="s">
        <v>46</v>
      </c>
      <c r="H16" s="1"/>
      <c r="I16" s="1" t="s">
        <v>92</v>
      </c>
      <c r="J16" s="6" t="s">
        <v>14</v>
      </c>
    </row>
    <row r="17" spans="3:10" ht="15">
      <c r="C17" s="5" t="s">
        <v>94</v>
      </c>
      <c r="D17" s="1" t="s">
        <v>46</v>
      </c>
      <c r="E17" s="1" t="s">
        <v>49</v>
      </c>
      <c r="F17" s="1" t="s">
        <v>42</v>
      </c>
      <c r="G17" s="1"/>
      <c r="H17" s="1"/>
      <c r="I17" s="1" t="s">
        <v>44</v>
      </c>
      <c r="J17" s="6" t="s">
        <v>10</v>
      </c>
    </row>
    <row r="18" spans="3:10" ht="15">
      <c r="C18" s="5" t="s">
        <v>57</v>
      </c>
      <c r="D18" s="1" t="s">
        <v>59</v>
      </c>
      <c r="E18" s="1" t="s">
        <v>43</v>
      </c>
      <c r="F18" s="1" t="s">
        <v>41</v>
      </c>
      <c r="G18" s="1"/>
      <c r="H18" s="1"/>
      <c r="I18" s="1" t="s">
        <v>44</v>
      </c>
      <c r="J18" s="6" t="s">
        <v>81</v>
      </c>
    </row>
    <row r="19" spans="3:10" ht="15">
      <c r="C19" s="5" t="s">
        <v>48</v>
      </c>
      <c r="D19" s="1" t="s">
        <v>98</v>
      </c>
      <c r="E19" s="1" t="s">
        <v>46</v>
      </c>
      <c r="F19" s="1" t="s">
        <v>50</v>
      </c>
      <c r="G19" s="1" t="s">
        <v>46</v>
      </c>
      <c r="H19" s="1"/>
      <c r="I19" s="1" t="s">
        <v>92</v>
      </c>
      <c r="J19" s="6" t="s">
        <v>19</v>
      </c>
    </row>
    <row r="20" spans="3:10" ht="15">
      <c r="C20" s="5" t="s">
        <v>51</v>
      </c>
      <c r="D20" s="1" t="s">
        <v>95</v>
      </c>
      <c r="E20" s="1" t="s">
        <v>56</v>
      </c>
      <c r="F20" s="1" t="s">
        <v>46</v>
      </c>
      <c r="G20" s="1" t="s">
        <v>126</v>
      </c>
      <c r="H20" s="1"/>
      <c r="I20" s="1" t="s">
        <v>40</v>
      </c>
      <c r="J20" s="6" t="s">
        <v>81</v>
      </c>
    </row>
    <row r="21" spans="3:10" ht="15">
      <c r="C21" s="5" t="s">
        <v>97</v>
      </c>
      <c r="D21" s="1" t="s">
        <v>42</v>
      </c>
      <c r="E21" s="1" t="s">
        <v>93</v>
      </c>
      <c r="F21" s="1" t="s">
        <v>95</v>
      </c>
      <c r="G21" s="1" t="s">
        <v>149</v>
      </c>
      <c r="H21" s="1"/>
      <c r="I21" s="1" t="s">
        <v>40</v>
      </c>
      <c r="J21" s="6" t="s">
        <v>10</v>
      </c>
    </row>
    <row r="22" spans="3:10" ht="15">
      <c r="C22" s="5" t="s">
        <v>53</v>
      </c>
      <c r="D22" s="1" t="s">
        <v>56</v>
      </c>
      <c r="E22" s="1" t="s">
        <v>93</v>
      </c>
      <c r="F22" s="1" t="s">
        <v>58</v>
      </c>
      <c r="G22" s="1" t="s">
        <v>150</v>
      </c>
      <c r="H22" s="1"/>
      <c r="I22" s="1" t="s">
        <v>40</v>
      </c>
      <c r="J22" s="6" t="s">
        <v>26</v>
      </c>
    </row>
    <row r="23" spans="3:10" ht="15.75" thickBot="1">
      <c r="C23" s="7" t="s">
        <v>100</v>
      </c>
      <c r="D23" s="8" t="s">
        <v>58</v>
      </c>
      <c r="E23" s="8" t="s">
        <v>56</v>
      </c>
      <c r="F23" s="8" t="s">
        <v>88</v>
      </c>
      <c r="G23" s="8" t="s">
        <v>46</v>
      </c>
      <c r="H23" s="8" t="s">
        <v>41</v>
      </c>
      <c r="I23" s="8" t="s">
        <v>99</v>
      </c>
      <c r="J23" s="9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K6" sqref="K6:M10"/>
    </sheetView>
  </sheetViews>
  <sheetFormatPr defaultColWidth="9.140625" defaultRowHeight="15"/>
  <cols>
    <col min="1" max="1" width="2.00390625" style="0" bestFit="1" customWidth="1"/>
    <col min="2" max="2" width="5.57421875" style="0" customWidth="1"/>
    <col min="3" max="3" width="28.28125" style="0" bestFit="1" customWidth="1"/>
    <col min="4" max="4" width="11.7109375" style="0" bestFit="1" customWidth="1"/>
    <col min="5" max="5" width="6.57421875" style="0" bestFit="1" customWidth="1"/>
    <col min="6" max="6" width="5.8515625" style="0" bestFit="1" customWidth="1"/>
    <col min="7" max="7" width="7.710937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  <col min="12" max="12" width="29.421875" style="0" bestFit="1" customWidth="1"/>
    <col min="13" max="13" width="12.7109375" style="0" bestFit="1" customWidth="1"/>
  </cols>
  <sheetData>
    <row r="2" ht="15">
      <c r="B2" s="42" t="s">
        <v>0</v>
      </c>
    </row>
    <row r="3" ht="15">
      <c r="B3" s="42" t="s">
        <v>151</v>
      </c>
    </row>
    <row r="4" ht="15">
      <c r="B4" s="42" t="s">
        <v>2</v>
      </c>
    </row>
    <row r="5" ht="15.75" thickBot="1"/>
    <row r="6" spans="1:13" ht="15.75" thickBot="1">
      <c r="A6" s="2"/>
      <c r="B6" s="40" t="s">
        <v>3</v>
      </c>
      <c r="C6" s="40" t="s">
        <v>592</v>
      </c>
      <c r="D6" s="40" t="s">
        <v>5</v>
      </c>
      <c r="E6" s="40" t="s">
        <v>6</v>
      </c>
      <c r="F6" s="40" t="s">
        <v>7</v>
      </c>
      <c r="G6" s="40" t="s">
        <v>8</v>
      </c>
      <c r="H6" s="41" t="s">
        <v>9</v>
      </c>
      <c r="K6" s="16" t="s">
        <v>590</v>
      </c>
      <c r="L6" s="17"/>
      <c r="M6" s="18"/>
    </row>
    <row r="7" spans="1:13" ht="15">
      <c r="A7" s="5" t="s">
        <v>10</v>
      </c>
      <c r="B7" s="1" t="s">
        <v>152</v>
      </c>
      <c r="C7" s="1" t="s">
        <v>153</v>
      </c>
      <c r="D7" s="1" t="s">
        <v>141</v>
      </c>
      <c r="E7" s="1" t="s">
        <v>14</v>
      </c>
      <c r="F7" s="1" t="s">
        <v>154</v>
      </c>
      <c r="G7" s="1" t="s">
        <v>155</v>
      </c>
      <c r="H7" s="6" t="s">
        <v>14</v>
      </c>
      <c r="K7" s="27">
        <v>1</v>
      </c>
      <c r="L7" s="366" t="s">
        <v>157</v>
      </c>
      <c r="M7" s="367" t="s">
        <v>158</v>
      </c>
    </row>
    <row r="8" spans="1:13" ht="15">
      <c r="A8" s="5" t="s">
        <v>14</v>
      </c>
      <c r="B8" s="1"/>
      <c r="C8" s="1"/>
      <c r="D8" s="1"/>
      <c r="E8" s="1"/>
      <c r="F8" s="1"/>
      <c r="G8" s="1"/>
      <c r="H8" s="6"/>
      <c r="K8" s="28">
        <v>2</v>
      </c>
      <c r="L8" s="10" t="s">
        <v>153</v>
      </c>
      <c r="M8" s="11" t="s">
        <v>141</v>
      </c>
    </row>
    <row r="9" spans="1:13" ht="15">
      <c r="A9" s="5" t="s">
        <v>19</v>
      </c>
      <c r="B9" s="1" t="s">
        <v>156</v>
      </c>
      <c r="C9" s="1" t="s">
        <v>157</v>
      </c>
      <c r="D9" s="1" t="s">
        <v>158</v>
      </c>
      <c r="E9" s="1" t="s">
        <v>19</v>
      </c>
      <c r="F9" s="1" t="s">
        <v>20</v>
      </c>
      <c r="G9" s="1" t="s">
        <v>159</v>
      </c>
      <c r="H9" s="6" t="s">
        <v>10</v>
      </c>
      <c r="K9" s="28">
        <v>3</v>
      </c>
      <c r="L9" s="10" t="s">
        <v>161</v>
      </c>
      <c r="M9" s="11" t="s">
        <v>162</v>
      </c>
    </row>
    <row r="10" spans="1:13" ht="15.75" thickBot="1">
      <c r="A10" s="5" t="s">
        <v>26</v>
      </c>
      <c r="B10" s="1" t="s">
        <v>160</v>
      </c>
      <c r="C10" s="1" t="s">
        <v>161</v>
      </c>
      <c r="D10" s="1" t="s">
        <v>162</v>
      </c>
      <c r="E10" s="1" t="s">
        <v>10</v>
      </c>
      <c r="F10" s="1" t="s">
        <v>163</v>
      </c>
      <c r="G10" s="1" t="s">
        <v>164</v>
      </c>
      <c r="H10" s="6" t="s">
        <v>19</v>
      </c>
      <c r="K10" s="29">
        <v>4</v>
      </c>
      <c r="L10" s="12" t="s">
        <v>166</v>
      </c>
      <c r="M10" s="13" t="s">
        <v>141</v>
      </c>
    </row>
    <row r="11" spans="1:13" ht="15.75" thickBot="1">
      <c r="A11" s="7" t="s">
        <v>81</v>
      </c>
      <c r="B11" s="8" t="s">
        <v>165</v>
      </c>
      <c r="C11" s="8" t="s">
        <v>166</v>
      </c>
      <c r="D11" s="8" t="s">
        <v>141</v>
      </c>
      <c r="E11" s="8" t="s">
        <v>30</v>
      </c>
      <c r="F11" s="8" t="s">
        <v>31</v>
      </c>
      <c r="G11" s="8" t="s">
        <v>167</v>
      </c>
      <c r="H11" s="9" t="s">
        <v>26</v>
      </c>
      <c r="K11" s="33"/>
      <c r="L11" s="34"/>
      <c r="M11" s="34"/>
    </row>
    <row r="12" ht="15.75" thickBot="1"/>
    <row r="13" spans="3:10" ht="15">
      <c r="C13" s="2"/>
      <c r="D13" s="3" t="s">
        <v>33</v>
      </c>
      <c r="E13" s="3" t="s">
        <v>34</v>
      </c>
      <c r="F13" s="3" t="s">
        <v>35</v>
      </c>
      <c r="G13" s="3" t="s">
        <v>36</v>
      </c>
      <c r="H13" s="3" t="s">
        <v>37</v>
      </c>
      <c r="I13" s="3" t="s">
        <v>38</v>
      </c>
      <c r="J13" s="4" t="s">
        <v>39</v>
      </c>
    </row>
    <row r="14" spans="3:10" ht="15">
      <c r="C14" s="5" t="s">
        <v>87</v>
      </c>
      <c r="D14" s="1" t="s">
        <v>59</v>
      </c>
      <c r="E14" s="1" t="s">
        <v>50</v>
      </c>
      <c r="F14" s="1" t="s">
        <v>59</v>
      </c>
      <c r="G14" s="1"/>
      <c r="H14" s="1"/>
      <c r="I14" s="1" t="s">
        <v>44</v>
      </c>
      <c r="J14" s="6" t="s">
        <v>26</v>
      </c>
    </row>
    <row r="15" spans="3:10" ht="15">
      <c r="C15" s="5" t="s">
        <v>45</v>
      </c>
      <c r="D15" s="1"/>
      <c r="E15" s="1"/>
      <c r="F15" s="1"/>
      <c r="G15" s="1"/>
      <c r="H15" s="1"/>
      <c r="I15" s="1"/>
      <c r="J15" s="6" t="s">
        <v>19</v>
      </c>
    </row>
    <row r="16" spans="3:10" ht="15">
      <c r="C16" s="5" t="s">
        <v>40</v>
      </c>
      <c r="D16" s="1" t="s">
        <v>90</v>
      </c>
      <c r="E16" s="1" t="s">
        <v>88</v>
      </c>
      <c r="F16" s="1" t="s">
        <v>126</v>
      </c>
      <c r="G16" s="1" t="s">
        <v>41</v>
      </c>
      <c r="H16" s="1" t="s">
        <v>168</v>
      </c>
      <c r="I16" s="1" t="s">
        <v>51</v>
      </c>
      <c r="J16" s="6" t="s">
        <v>14</v>
      </c>
    </row>
    <row r="17" spans="3:10" ht="15">
      <c r="C17" s="5" t="s">
        <v>94</v>
      </c>
      <c r="D17" s="1"/>
      <c r="E17" s="1"/>
      <c r="F17" s="1"/>
      <c r="G17" s="1"/>
      <c r="H17" s="1"/>
      <c r="I17" s="1"/>
      <c r="J17" s="6" t="s">
        <v>10</v>
      </c>
    </row>
    <row r="18" spans="3:10" ht="15">
      <c r="C18" s="5" t="s">
        <v>57</v>
      </c>
      <c r="D18" s="1" t="s">
        <v>59</v>
      </c>
      <c r="E18" s="1" t="s">
        <v>46</v>
      </c>
      <c r="F18" s="1" t="s">
        <v>41</v>
      </c>
      <c r="G18" s="1"/>
      <c r="H18" s="1"/>
      <c r="I18" s="1" t="s">
        <v>44</v>
      </c>
      <c r="J18" s="6" t="s">
        <v>81</v>
      </c>
    </row>
    <row r="19" spans="3:10" ht="15">
      <c r="C19" s="5" t="s">
        <v>48</v>
      </c>
      <c r="D19" s="1" t="s">
        <v>59</v>
      </c>
      <c r="E19" s="1" t="s">
        <v>90</v>
      </c>
      <c r="F19" s="1" t="s">
        <v>169</v>
      </c>
      <c r="G19" s="1" t="s">
        <v>59</v>
      </c>
      <c r="H19" s="1"/>
      <c r="I19" s="1" t="s">
        <v>92</v>
      </c>
      <c r="J19" s="6" t="s">
        <v>19</v>
      </c>
    </row>
    <row r="20" spans="3:10" ht="15">
      <c r="C20" s="5" t="s">
        <v>51</v>
      </c>
      <c r="D20" s="1"/>
      <c r="E20" s="1"/>
      <c r="F20" s="1"/>
      <c r="G20" s="1"/>
      <c r="H20" s="1"/>
      <c r="I20" s="1"/>
      <c r="J20" s="6" t="s">
        <v>81</v>
      </c>
    </row>
    <row r="21" spans="3:10" ht="15">
      <c r="C21" s="5" t="s">
        <v>97</v>
      </c>
      <c r="D21" s="1" t="s">
        <v>90</v>
      </c>
      <c r="E21" s="1" t="s">
        <v>90</v>
      </c>
      <c r="F21" s="1" t="s">
        <v>41</v>
      </c>
      <c r="G21" s="1"/>
      <c r="H21" s="1"/>
      <c r="I21" s="1" t="s">
        <v>44</v>
      </c>
      <c r="J21" s="6" t="s">
        <v>10</v>
      </c>
    </row>
    <row r="22" spans="3:10" ht="15">
      <c r="C22" s="5" t="s">
        <v>53</v>
      </c>
      <c r="D22" s="1"/>
      <c r="E22" s="1"/>
      <c r="F22" s="1"/>
      <c r="G22" s="1"/>
      <c r="H22" s="1"/>
      <c r="I22" s="1"/>
      <c r="J22" s="6" t="s">
        <v>26</v>
      </c>
    </row>
    <row r="23" spans="3:10" ht="15.75" thickBot="1">
      <c r="C23" s="7" t="s">
        <v>100</v>
      </c>
      <c r="D23" s="8" t="s">
        <v>50</v>
      </c>
      <c r="E23" s="8" t="s">
        <v>50</v>
      </c>
      <c r="F23" s="8" t="s">
        <v>90</v>
      </c>
      <c r="G23" s="8"/>
      <c r="H23" s="8"/>
      <c r="I23" s="8" t="s">
        <v>44</v>
      </c>
      <c r="J23" s="9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2016-12-11T12:27:03Z</dcterms:created>
  <dcterms:modified xsi:type="dcterms:W3CDTF">2016-12-12T05:00:00Z</dcterms:modified>
  <cp:category/>
  <cp:version/>
  <cp:contentType/>
  <cp:contentStatus/>
</cp:coreProperties>
</file>