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heckCompatibility="1"/>
  <mc:AlternateContent xmlns:mc="http://schemas.openxmlformats.org/markup-compatibility/2006">
    <mc:Choice Requires="x15">
      <x15ac:absPath xmlns:x15ac="http://schemas.microsoft.com/office/spreadsheetml/2010/11/ac" url="C:\FOPEN2018\"/>
    </mc:Choice>
  </mc:AlternateContent>
  <xr:revisionPtr revIDLastSave="0" documentId="8_{9789C262-35F7-472D-ADD7-DF4902781F48}" xr6:coauthVersionLast="40" xr6:coauthVersionMax="40" xr10:uidLastSave="{00000000-0000-0000-0000-000000000000}"/>
  <bookViews>
    <workbookView xWindow="0" yWindow="0" windowWidth="23040" windowHeight="8988" firstSheet="6" activeTab="6" xr2:uid="{00000000-000D-0000-FFFF-FFFF00000000}"/>
  </bookViews>
  <sheets>
    <sheet name="Men´s team" sheetId="1" r:id="rId1"/>
    <sheet name="Mens´s team 5 matches first" sheetId="14" r:id="rId2"/>
    <sheet name="Men´s team 1st round" sheetId="2" r:id="rId3"/>
    <sheet name="Mens´s team 2nd round" sheetId="3" r:id="rId4"/>
    <sheet name="Mens´s team 3rd round" sheetId="4" r:id="rId5"/>
    <sheet name="Mens´s SEMIFINAL" sheetId="5" r:id="rId6"/>
    <sheet name="MEN´S FINAL" sheetId="6" r:id="rId7"/>
    <sheet name="Women´s team" sheetId="7" r:id="rId8"/>
    <sheet name="1st round" sheetId="8" r:id="rId9"/>
    <sheet name="2nd round" sheetId="9" r:id="rId10"/>
    <sheet name="3rd round" sheetId="10" r:id="rId11"/>
    <sheet name="Women´s SEMIFINAL" sheetId="11" r:id="rId12"/>
    <sheet name="Women´s Final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1" i="12" l="1"/>
  <c r="B21" i="12"/>
  <c r="K17" i="12"/>
  <c r="M17" i="12" s="1"/>
  <c r="J17" i="12"/>
  <c r="L17" i="12" s="1"/>
  <c r="C17" i="12"/>
  <c r="B17" i="12"/>
  <c r="K16" i="12"/>
  <c r="M16" i="12" s="1"/>
  <c r="J16" i="12"/>
  <c r="L16" i="12" s="1"/>
  <c r="C16" i="12"/>
  <c r="B16" i="12"/>
  <c r="K15" i="12"/>
  <c r="M15" i="12" s="1"/>
  <c r="J15" i="12"/>
  <c r="L15" i="12" s="1"/>
  <c r="C15" i="12"/>
  <c r="B15" i="12"/>
  <c r="K14" i="12"/>
  <c r="M14" i="12" s="1"/>
  <c r="J14" i="12"/>
  <c r="L14" i="12" s="1"/>
  <c r="D14" i="12"/>
  <c r="C14" i="12"/>
  <c r="B14" i="12"/>
  <c r="K13" i="12"/>
  <c r="J13" i="12"/>
  <c r="L13" i="12" s="1"/>
  <c r="D13" i="12"/>
  <c r="C13" i="12"/>
  <c r="B13" i="12"/>
  <c r="D20" i="6"/>
  <c r="C20" i="6"/>
  <c r="L16" i="6"/>
  <c r="N16" i="6" s="1"/>
  <c r="K16" i="6"/>
  <c r="M16" i="6" s="1"/>
  <c r="D16" i="6"/>
  <c r="C16" i="6"/>
  <c r="L15" i="6"/>
  <c r="N15" i="6" s="1"/>
  <c r="K15" i="6"/>
  <c r="M15" i="6" s="1"/>
  <c r="D15" i="6"/>
  <c r="C15" i="6"/>
  <c r="L14" i="6"/>
  <c r="N14" i="6" s="1"/>
  <c r="K14" i="6"/>
  <c r="M14" i="6" s="1"/>
  <c r="D14" i="6"/>
  <c r="C14" i="6"/>
  <c r="L13" i="6"/>
  <c r="N13" i="6" s="1"/>
  <c r="K13" i="6"/>
  <c r="M13" i="6" s="1"/>
  <c r="E13" i="6"/>
  <c r="D13" i="6"/>
  <c r="C13" i="6"/>
  <c r="L12" i="6"/>
  <c r="K12" i="6"/>
  <c r="E12" i="6"/>
  <c r="D12" i="6"/>
  <c r="C12" i="6"/>
  <c r="K18" i="12" l="1"/>
  <c r="M13" i="12"/>
  <c r="M18" i="12" s="1"/>
  <c r="L18" i="12"/>
  <c r="J18" i="12"/>
  <c r="L17" i="6"/>
  <c r="N12" i="6"/>
  <c r="N17" i="6" s="1"/>
  <c r="K17" i="6"/>
  <c r="M12" i="6"/>
  <c r="M17" i="6" s="1"/>
  <c r="D42" i="5"/>
  <c r="C42" i="5"/>
  <c r="L38" i="5"/>
  <c r="N38" i="5" s="1"/>
  <c r="K38" i="5"/>
  <c r="M38" i="5" s="1"/>
  <c r="D38" i="5"/>
  <c r="C38" i="5"/>
  <c r="L37" i="5"/>
  <c r="N37" i="5" s="1"/>
  <c r="K37" i="5"/>
  <c r="M37" i="5" s="1"/>
  <c r="D37" i="5"/>
  <c r="C37" i="5"/>
  <c r="L36" i="5"/>
  <c r="N36" i="5" s="1"/>
  <c r="K36" i="5"/>
  <c r="M36" i="5" s="1"/>
  <c r="D36" i="5"/>
  <c r="C36" i="5"/>
  <c r="L35" i="5"/>
  <c r="K35" i="5"/>
  <c r="M35" i="5" s="1"/>
  <c r="E35" i="5"/>
  <c r="D35" i="5"/>
  <c r="C35" i="5"/>
  <c r="L34" i="5"/>
  <c r="N34" i="5" s="1"/>
  <c r="K34" i="5"/>
  <c r="M34" i="5" s="1"/>
  <c r="E34" i="5"/>
  <c r="D34" i="5"/>
  <c r="C34" i="5"/>
  <c r="D20" i="5"/>
  <c r="C20" i="5"/>
  <c r="L16" i="5"/>
  <c r="N16" i="5" s="1"/>
  <c r="K16" i="5"/>
  <c r="M16" i="5" s="1"/>
  <c r="D16" i="5"/>
  <c r="C16" i="5"/>
  <c r="M15" i="5"/>
  <c r="L15" i="5"/>
  <c r="N15" i="5" s="1"/>
  <c r="K15" i="5"/>
  <c r="D15" i="5"/>
  <c r="C15" i="5"/>
  <c r="L14" i="5"/>
  <c r="N14" i="5" s="1"/>
  <c r="K14" i="5"/>
  <c r="D14" i="5"/>
  <c r="C14" i="5"/>
  <c r="L13" i="5"/>
  <c r="N13" i="5" s="1"/>
  <c r="K13" i="5"/>
  <c r="M13" i="5" s="1"/>
  <c r="E13" i="5"/>
  <c r="D13" i="5"/>
  <c r="C13" i="5"/>
  <c r="L12" i="5"/>
  <c r="N12" i="5" s="1"/>
  <c r="K12" i="5"/>
  <c r="M12" i="5" s="1"/>
  <c r="E12" i="5"/>
  <c r="D12" i="5"/>
  <c r="C12" i="5"/>
  <c r="C45" i="11"/>
  <c r="B45" i="11"/>
  <c r="K41" i="11"/>
  <c r="M41" i="11" s="1"/>
  <c r="J41" i="11"/>
  <c r="L41" i="11" s="1"/>
  <c r="C41" i="11"/>
  <c r="B41" i="11"/>
  <c r="K40" i="11"/>
  <c r="M40" i="11" s="1"/>
  <c r="J40" i="11"/>
  <c r="L40" i="11" s="1"/>
  <c r="C40" i="11"/>
  <c r="B40" i="11"/>
  <c r="L39" i="11"/>
  <c r="K39" i="11"/>
  <c r="M39" i="11" s="1"/>
  <c r="J39" i="11"/>
  <c r="C39" i="11"/>
  <c r="B39" i="11"/>
  <c r="K38" i="11"/>
  <c r="J38" i="11"/>
  <c r="L38" i="11" s="1"/>
  <c r="D38" i="11"/>
  <c r="C38" i="11"/>
  <c r="B38" i="11"/>
  <c r="K37" i="11"/>
  <c r="M37" i="11" s="1"/>
  <c r="J37" i="11"/>
  <c r="L37" i="11" s="1"/>
  <c r="D37" i="11"/>
  <c r="C37" i="11"/>
  <c r="B37" i="11"/>
  <c r="C21" i="11"/>
  <c r="B21" i="11"/>
  <c r="K17" i="11"/>
  <c r="M17" i="11" s="1"/>
  <c r="J17" i="11"/>
  <c r="L17" i="11" s="1"/>
  <c r="C17" i="11"/>
  <c r="B17" i="11"/>
  <c r="K16" i="11"/>
  <c r="M16" i="11" s="1"/>
  <c r="J16" i="11"/>
  <c r="L16" i="11" s="1"/>
  <c r="C16" i="11"/>
  <c r="B16" i="11"/>
  <c r="M15" i="11"/>
  <c r="K15" i="11"/>
  <c r="J15" i="11"/>
  <c r="L15" i="11" s="1"/>
  <c r="C15" i="11"/>
  <c r="B15" i="11"/>
  <c r="K14" i="11"/>
  <c r="M14" i="11" s="1"/>
  <c r="J14" i="11"/>
  <c r="L14" i="11" s="1"/>
  <c r="D14" i="11"/>
  <c r="C14" i="11"/>
  <c r="B14" i="11"/>
  <c r="K13" i="11"/>
  <c r="M13" i="11" s="1"/>
  <c r="J13" i="11"/>
  <c r="L13" i="11" s="1"/>
  <c r="D13" i="11"/>
  <c r="C13" i="11"/>
  <c r="B13" i="11"/>
  <c r="I21" i="12" l="1"/>
  <c r="J20" i="6"/>
  <c r="L18" i="11"/>
  <c r="L42" i="11"/>
  <c r="K42" i="11"/>
  <c r="N17" i="5"/>
  <c r="L39" i="5"/>
  <c r="K17" i="5"/>
  <c r="M39" i="5"/>
  <c r="L17" i="5"/>
  <c r="M14" i="5"/>
  <c r="M17" i="5" s="1"/>
  <c r="J20" i="5" s="1"/>
  <c r="K39" i="5"/>
  <c r="N35" i="5"/>
  <c r="N39" i="5" s="1"/>
  <c r="M18" i="11"/>
  <c r="I21" i="11" s="1"/>
  <c r="K18" i="11"/>
  <c r="J18" i="11"/>
  <c r="J42" i="11"/>
  <c r="M38" i="11"/>
  <c r="M42" i="11" s="1"/>
  <c r="I45" i="11" s="1"/>
  <c r="E88" i="4"/>
  <c r="D88" i="4"/>
  <c r="M84" i="4"/>
  <c r="O84" i="4" s="1"/>
  <c r="L84" i="4"/>
  <c r="N84" i="4" s="1"/>
  <c r="E84" i="4"/>
  <c r="D84" i="4"/>
  <c r="M83" i="4"/>
  <c r="O83" i="4" s="1"/>
  <c r="L83" i="4"/>
  <c r="N83" i="4" s="1"/>
  <c r="E83" i="4"/>
  <c r="D83" i="4"/>
  <c r="M82" i="4"/>
  <c r="O82" i="4" s="1"/>
  <c r="L82" i="4"/>
  <c r="N82" i="4" s="1"/>
  <c r="E82" i="4"/>
  <c r="D82" i="4"/>
  <c r="M81" i="4"/>
  <c r="O81" i="4" s="1"/>
  <c r="L81" i="4"/>
  <c r="N81" i="4" s="1"/>
  <c r="F81" i="4"/>
  <c r="E81" i="4"/>
  <c r="D81" i="4"/>
  <c r="M80" i="4"/>
  <c r="O80" i="4" s="1"/>
  <c r="L80" i="4"/>
  <c r="F80" i="4"/>
  <c r="E80" i="4"/>
  <c r="D80" i="4"/>
  <c r="E66" i="4"/>
  <c r="D66" i="4"/>
  <c r="M62" i="4"/>
  <c r="O62" i="4" s="1"/>
  <c r="L62" i="4"/>
  <c r="N62" i="4" s="1"/>
  <c r="E62" i="4"/>
  <c r="D62" i="4"/>
  <c r="M61" i="4"/>
  <c r="O61" i="4" s="1"/>
  <c r="L61" i="4"/>
  <c r="N61" i="4" s="1"/>
  <c r="E61" i="4"/>
  <c r="D61" i="4"/>
  <c r="M60" i="4"/>
  <c r="O60" i="4" s="1"/>
  <c r="L60" i="4"/>
  <c r="N60" i="4" s="1"/>
  <c r="E60" i="4"/>
  <c r="D60" i="4"/>
  <c r="M59" i="4"/>
  <c r="O59" i="4" s="1"/>
  <c r="L59" i="4"/>
  <c r="N59" i="4" s="1"/>
  <c r="F59" i="4"/>
  <c r="E59" i="4"/>
  <c r="D59" i="4"/>
  <c r="M58" i="4"/>
  <c r="O58" i="4" s="1"/>
  <c r="L58" i="4"/>
  <c r="N58" i="4" s="1"/>
  <c r="F58" i="4"/>
  <c r="E58" i="4"/>
  <c r="D58" i="4"/>
  <c r="E45" i="4"/>
  <c r="D45" i="4"/>
  <c r="M41" i="4"/>
  <c r="O41" i="4" s="1"/>
  <c r="L41" i="4"/>
  <c r="N41" i="4" s="1"/>
  <c r="E41" i="4"/>
  <c r="D41" i="4"/>
  <c r="M40" i="4"/>
  <c r="O40" i="4" s="1"/>
  <c r="L40" i="4"/>
  <c r="N40" i="4" s="1"/>
  <c r="E40" i="4"/>
  <c r="D40" i="4"/>
  <c r="M39" i="4"/>
  <c r="O39" i="4" s="1"/>
  <c r="L39" i="4"/>
  <c r="N39" i="4" s="1"/>
  <c r="E39" i="4"/>
  <c r="D39" i="4"/>
  <c r="M38" i="4"/>
  <c r="O38" i="4" s="1"/>
  <c r="L38" i="4"/>
  <c r="N38" i="4" s="1"/>
  <c r="F38" i="4"/>
  <c r="E38" i="4"/>
  <c r="D38" i="4"/>
  <c r="M37" i="4"/>
  <c r="L37" i="4"/>
  <c r="N37" i="4" s="1"/>
  <c r="F37" i="4"/>
  <c r="E37" i="4"/>
  <c r="D37" i="4"/>
  <c r="E22" i="4"/>
  <c r="D22" i="4"/>
  <c r="M18" i="4"/>
  <c r="O18" i="4" s="1"/>
  <c r="L18" i="4"/>
  <c r="N18" i="4" s="1"/>
  <c r="E18" i="4"/>
  <c r="D18" i="4"/>
  <c r="M17" i="4"/>
  <c r="O17" i="4" s="1"/>
  <c r="L17" i="4"/>
  <c r="N17" i="4" s="1"/>
  <c r="E17" i="4"/>
  <c r="D17" i="4"/>
  <c r="M16" i="4"/>
  <c r="L16" i="4"/>
  <c r="N16" i="4" s="1"/>
  <c r="E16" i="4"/>
  <c r="D16" i="4"/>
  <c r="M15" i="4"/>
  <c r="O15" i="4" s="1"/>
  <c r="L15" i="4"/>
  <c r="N15" i="4" s="1"/>
  <c r="F15" i="4"/>
  <c r="E15" i="4"/>
  <c r="D15" i="4"/>
  <c r="M14" i="4"/>
  <c r="O14" i="4" s="1"/>
  <c r="L14" i="4"/>
  <c r="F14" i="4"/>
  <c r="E14" i="4"/>
  <c r="D14" i="4"/>
  <c r="C89" i="10"/>
  <c r="B89" i="10"/>
  <c r="K85" i="10"/>
  <c r="M85" i="10" s="1"/>
  <c r="J85" i="10"/>
  <c r="L85" i="10" s="1"/>
  <c r="C85" i="10"/>
  <c r="B85" i="10"/>
  <c r="K84" i="10"/>
  <c r="M84" i="10" s="1"/>
  <c r="J84" i="10"/>
  <c r="L84" i="10" s="1"/>
  <c r="C84" i="10"/>
  <c r="B84" i="10"/>
  <c r="K83" i="10"/>
  <c r="M83" i="10" s="1"/>
  <c r="J83" i="10"/>
  <c r="L83" i="10" s="1"/>
  <c r="C83" i="10"/>
  <c r="B83" i="10"/>
  <c r="K82" i="10"/>
  <c r="M82" i="10" s="1"/>
  <c r="J82" i="10"/>
  <c r="L82" i="10" s="1"/>
  <c r="D82" i="10"/>
  <c r="C82" i="10"/>
  <c r="B82" i="10"/>
  <c r="K81" i="10"/>
  <c r="J81" i="10"/>
  <c r="L81" i="10" s="1"/>
  <c r="D81" i="10"/>
  <c r="C81" i="10"/>
  <c r="B81" i="10"/>
  <c r="C67" i="10"/>
  <c r="B67" i="10"/>
  <c r="K63" i="10"/>
  <c r="M63" i="10" s="1"/>
  <c r="J63" i="10"/>
  <c r="L63" i="10" s="1"/>
  <c r="C63" i="10"/>
  <c r="B63" i="10"/>
  <c r="K62" i="10"/>
  <c r="M62" i="10" s="1"/>
  <c r="J62" i="10"/>
  <c r="L62" i="10" s="1"/>
  <c r="C62" i="10"/>
  <c r="B62" i="10"/>
  <c r="K61" i="10"/>
  <c r="M61" i="10" s="1"/>
  <c r="J61" i="10"/>
  <c r="L61" i="10" s="1"/>
  <c r="C61" i="10"/>
  <c r="B61" i="10"/>
  <c r="K60" i="10"/>
  <c r="M60" i="10" s="1"/>
  <c r="J60" i="10"/>
  <c r="L60" i="10" s="1"/>
  <c r="D60" i="10"/>
  <c r="C60" i="10"/>
  <c r="B60" i="10"/>
  <c r="K59" i="10"/>
  <c r="M59" i="10" s="1"/>
  <c r="J59" i="10"/>
  <c r="L59" i="10" s="1"/>
  <c r="D59" i="10"/>
  <c r="C59" i="10"/>
  <c r="B59" i="10"/>
  <c r="C44" i="10"/>
  <c r="B44" i="10"/>
  <c r="K40" i="10"/>
  <c r="M40" i="10" s="1"/>
  <c r="J40" i="10"/>
  <c r="L40" i="10" s="1"/>
  <c r="C40" i="10"/>
  <c r="B40" i="10"/>
  <c r="K39" i="10"/>
  <c r="M39" i="10" s="1"/>
  <c r="J39" i="10"/>
  <c r="L39" i="10" s="1"/>
  <c r="C39" i="10"/>
  <c r="B39" i="10"/>
  <c r="K38" i="10"/>
  <c r="M38" i="10" s="1"/>
  <c r="J38" i="10"/>
  <c r="L38" i="10" s="1"/>
  <c r="C38" i="10"/>
  <c r="B38" i="10"/>
  <c r="K37" i="10"/>
  <c r="M37" i="10" s="1"/>
  <c r="J37" i="10"/>
  <c r="L37" i="10" s="1"/>
  <c r="D37" i="10"/>
  <c r="C37" i="10"/>
  <c r="B37" i="10"/>
  <c r="K36" i="10"/>
  <c r="M36" i="10" s="1"/>
  <c r="J36" i="10"/>
  <c r="L36" i="10" s="1"/>
  <c r="D36" i="10"/>
  <c r="C36" i="10"/>
  <c r="B36" i="10"/>
  <c r="C21" i="10"/>
  <c r="B21" i="10"/>
  <c r="K17" i="10"/>
  <c r="M17" i="10" s="1"/>
  <c r="J17" i="10"/>
  <c r="L17" i="10" s="1"/>
  <c r="C17" i="10"/>
  <c r="B17" i="10"/>
  <c r="K16" i="10"/>
  <c r="M16" i="10" s="1"/>
  <c r="J16" i="10"/>
  <c r="L16" i="10" s="1"/>
  <c r="C16" i="10"/>
  <c r="B16" i="10"/>
  <c r="K15" i="10"/>
  <c r="M15" i="10" s="1"/>
  <c r="J15" i="10"/>
  <c r="L15" i="10" s="1"/>
  <c r="C15" i="10"/>
  <c r="B15" i="10"/>
  <c r="K14" i="10"/>
  <c r="M14" i="10" s="1"/>
  <c r="J14" i="10"/>
  <c r="L14" i="10" s="1"/>
  <c r="D14" i="10"/>
  <c r="C14" i="10"/>
  <c r="B14" i="10"/>
  <c r="K13" i="10"/>
  <c r="J13" i="10"/>
  <c r="L13" i="10" s="1"/>
  <c r="D13" i="10"/>
  <c r="C13" i="10"/>
  <c r="B13" i="10"/>
  <c r="D352" i="2"/>
  <c r="C352" i="2"/>
  <c r="L348" i="2"/>
  <c r="N348" i="2" s="1"/>
  <c r="K348" i="2"/>
  <c r="M348" i="2" s="1"/>
  <c r="D348" i="2"/>
  <c r="C348" i="2"/>
  <c r="L347" i="2"/>
  <c r="N347" i="2" s="1"/>
  <c r="K347" i="2"/>
  <c r="M347" i="2" s="1"/>
  <c r="D347" i="2"/>
  <c r="C347" i="2"/>
  <c r="L346" i="2"/>
  <c r="N346" i="2" s="1"/>
  <c r="K346" i="2"/>
  <c r="M346" i="2" s="1"/>
  <c r="D346" i="2"/>
  <c r="C346" i="2"/>
  <c r="L345" i="2"/>
  <c r="N345" i="2" s="1"/>
  <c r="K345" i="2"/>
  <c r="M345" i="2" s="1"/>
  <c r="E345" i="2"/>
  <c r="D345" i="2"/>
  <c r="C345" i="2"/>
  <c r="L344" i="2"/>
  <c r="N344" i="2" s="1"/>
  <c r="K344" i="2"/>
  <c r="M344" i="2" s="1"/>
  <c r="E344" i="2"/>
  <c r="D344" i="2"/>
  <c r="C344" i="2"/>
  <c r="D158" i="3"/>
  <c r="C158" i="3"/>
  <c r="L154" i="3"/>
  <c r="N154" i="3" s="1"/>
  <c r="K154" i="3"/>
  <c r="M154" i="3" s="1"/>
  <c r="D154" i="3"/>
  <c r="C154" i="3"/>
  <c r="L153" i="3"/>
  <c r="N153" i="3" s="1"/>
  <c r="K153" i="3"/>
  <c r="M153" i="3" s="1"/>
  <c r="D153" i="3"/>
  <c r="C153" i="3"/>
  <c r="L152" i="3"/>
  <c r="N152" i="3" s="1"/>
  <c r="K152" i="3"/>
  <c r="M152" i="3" s="1"/>
  <c r="D152" i="3"/>
  <c r="C152" i="3"/>
  <c r="L151" i="3"/>
  <c r="N151" i="3" s="1"/>
  <c r="K151" i="3"/>
  <c r="M151" i="3" s="1"/>
  <c r="E151" i="3"/>
  <c r="D151" i="3"/>
  <c r="C151" i="3"/>
  <c r="L150" i="3"/>
  <c r="N150" i="3" s="1"/>
  <c r="K150" i="3"/>
  <c r="M150" i="3" s="1"/>
  <c r="E150" i="3"/>
  <c r="D150" i="3"/>
  <c r="C150" i="3"/>
  <c r="D135" i="3"/>
  <c r="C135" i="3"/>
  <c r="L131" i="3"/>
  <c r="N131" i="3" s="1"/>
  <c r="K131" i="3"/>
  <c r="M131" i="3" s="1"/>
  <c r="D131" i="3"/>
  <c r="C131" i="3"/>
  <c r="L130" i="3"/>
  <c r="N130" i="3" s="1"/>
  <c r="K130" i="3"/>
  <c r="M130" i="3" s="1"/>
  <c r="D130" i="3"/>
  <c r="C130" i="3"/>
  <c r="L129" i="3"/>
  <c r="N129" i="3" s="1"/>
  <c r="K129" i="3"/>
  <c r="D129" i="3"/>
  <c r="C129" i="3"/>
  <c r="L128" i="3"/>
  <c r="N128" i="3" s="1"/>
  <c r="K128" i="3"/>
  <c r="M128" i="3" s="1"/>
  <c r="E128" i="3"/>
  <c r="D128" i="3"/>
  <c r="C128" i="3"/>
  <c r="L127" i="3"/>
  <c r="N127" i="3" s="1"/>
  <c r="K127" i="3"/>
  <c r="M127" i="3" s="1"/>
  <c r="E127" i="3"/>
  <c r="D127" i="3"/>
  <c r="C127" i="3"/>
  <c r="D112" i="3"/>
  <c r="C112" i="3"/>
  <c r="L108" i="3"/>
  <c r="N108" i="3" s="1"/>
  <c r="K108" i="3"/>
  <c r="M108" i="3" s="1"/>
  <c r="D108" i="3"/>
  <c r="C108" i="3"/>
  <c r="L107" i="3"/>
  <c r="N107" i="3" s="1"/>
  <c r="K107" i="3"/>
  <c r="M107" i="3" s="1"/>
  <c r="D107" i="3"/>
  <c r="C107" i="3"/>
  <c r="L106" i="3"/>
  <c r="N106" i="3" s="1"/>
  <c r="K106" i="3"/>
  <c r="M106" i="3" s="1"/>
  <c r="D106" i="3"/>
  <c r="C106" i="3"/>
  <c r="L105" i="3"/>
  <c r="N105" i="3" s="1"/>
  <c r="K105" i="3"/>
  <c r="M105" i="3" s="1"/>
  <c r="E105" i="3"/>
  <c r="D105" i="3"/>
  <c r="C105" i="3"/>
  <c r="L104" i="3"/>
  <c r="N104" i="3" s="1"/>
  <c r="K104" i="3"/>
  <c r="M104" i="3" s="1"/>
  <c r="E104" i="3"/>
  <c r="D104" i="3"/>
  <c r="C104" i="3"/>
  <c r="D89" i="3"/>
  <c r="C89" i="3"/>
  <c r="L85" i="3"/>
  <c r="N85" i="3" s="1"/>
  <c r="K85" i="3"/>
  <c r="M85" i="3" s="1"/>
  <c r="D85" i="3"/>
  <c r="C85" i="3"/>
  <c r="L84" i="3"/>
  <c r="N84" i="3" s="1"/>
  <c r="K84" i="3"/>
  <c r="M84" i="3" s="1"/>
  <c r="D84" i="3"/>
  <c r="C84" i="3"/>
  <c r="L83" i="3"/>
  <c r="N83" i="3" s="1"/>
  <c r="K83" i="3"/>
  <c r="D83" i="3"/>
  <c r="C83" i="3"/>
  <c r="L82" i="3"/>
  <c r="N82" i="3" s="1"/>
  <c r="K82" i="3"/>
  <c r="M82" i="3" s="1"/>
  <c r="E82" i="3"/>
  <c r="D82" i="3"/>
  <c r="C82" i="3"/>
  <c r="L81" i="3"/>
  <c r="N81" i="3" s="1"/>
  <c r="K81" i="3"/>
  <c r="M81" i="3" s="1"/>
  <c r="E81" i="3"/>
  <c r="D81" i="3"/>
  <c r="C81" i="3"/>
  <c r="D66" i="3"/>
  <c r="C66" i="3"/>
  <c r="L62" i="3"/>
  <c r="N62" i="3" s="1"/>
  <c r="K62" i="3"/>
  <c r="M62" i="3" s="1"/>
  <c r="D62" i="3"/>
  <c r="C62" i="3"/>
  <c r="L61" i="3"/>
  <c r="N61" i="3" s="1"/>
  <c r="K61" i="3"/>
  <c r="M61" i="3" s="1"/>
  <c r="D61" i="3"/>
  <c r="C61" i="3"/>
  <c r="L60" i="3"/>
  <c r="N60" i="3" s="1"/>
  <c r="K60" i="3"/>
  <c r="M60" i="3" s="1"/>
  <c r="D60" i="3"/>
  <c r="C60" i="3"/>
  <c r="L59" i="3"/>
  <c r="N59" i="3" s="1"/>
  <c r="K59" i="3"/>
  <c r="M59" i="3" s="1"/>
  <c r="E59" i="3"/>
  <c r="D59" i="3"/>
  <c r="C59" i="3"/>
  <c r="L58" i="3"/>
  <c r="N58" i="3" s="1"/>
  <c r="K58" i="3"/>
  <c r="M58" i="3" s="1"/>
  <c r="E58" i="3"/>
  <c r="D58" i="3"/>
  <c r="C58" i="3"/>
  <c r="D43" i="3"/>
  <c r="C43" i="3"/>
  <c r="L39" i="3"/>
  <c r="N39" i="3" s="1"/>
  <c r="K39" i="3"/>
  <c r="M39" i="3" s="1"/>
  <c r="D39" i="3"/>
  <c r="C39" i="3"/>
  <c r="L38" i="3"/>
  <c r="N38" i="3" s="1"/>
  <c r="K38" i="3"/>
  <c r="M38" i="3" s="1"/>
  <c r="D38" i="3"/>
  <c r="C38" i="3"/>
  <c r="L37" i="3"/>
  <c r="N37" i="3" s="1"/>
  <c r="K37" i="3"/>
  <c r="M37" i="3" s="1"/>
  <c r="D37" i="3"/>
  <c r="C37" i="3"/>
  <c r="L36" i="3"/>
  <c r="N36" i="3" s="1"/>
  <c r="K36" i="3"/>
  <c r="M36" i="3" s="1"/>
  <c r="E36" i="3"/>
  <c r="D36" i="3"/>
  <c r="C36" i="3"/>
  <c r="L35" i="3"/>
  <c r="N35" i="3" s="1"/>
  <c r="K35" i="3"/>
  <c r="M35" i="3" s="1"/>
  <c r="E35" i="3"/>
  <c r="D35" i="3"/>
  <c r="C35" i="3"/>
  <c r="D20" i="3"/>
  <c r="C20" i="3"/>
  <c r="L16" i="3"/>
  <c r="N16" i="3" s="1"/>
  <c r="K16" i="3"/>
  <c r="M16" i="3" s="1"/>
  <c r="D16" i="3"/>
  <c r="C16" i="3"/>
  <c r="L15" i="3"/>
  <c r="N15" i="3" s="1"/>
  <c r="K15" i="3"/>
  <c r="M15" i="3" s="1"/>
  <c r="D15" i="3"/>
  <c r="C15" i="3"/>
  <c r="L14" i="3"/>
  <c r="N14" i="3" s="1"/>
  <c r="K14" i="3"/>
  <c r="D14" i="3"/>
  <c r="C14" i="3"/>
  <c r="L13" i="3"/>
  <c r="N13" i="3" s="1"/>
  <c r="K13" i="3"/>
  <c r="M13" i="3" s="1"/>
  <c r="E13" i="3"/>
  <c r="D13" i="3"/>
  <c r="C13" i="3"/>
  <c r="L12" i="3"/>
  <c r="N12" i="3" s="1"/>
  <c r="K12" i="3"/>
  <c r="M12" i="3" s="1"/>
  <c r="E12" i="3"/>
  <c r="D12" i="3"/>
  <c r="C12" i="3"/>
  <c r="D14" i="2"/>
  <c r="D37" i="2"/>
  <c r="C35" i="2"/>
  <c r="E175" i="9"/>
  <c r="D175" i="9"/>
  <c r="M171" i="9"/>
  <c r="O171" i="9" s="1"/>
  <c r="L171" i="9"/>
  <c r="N171" i="9" s="1"/>
  <c r="E171" i="9"/>
  <c r="D171" i="9"/>
  <c r="M170" i="9"/>
  <c r="O170" i="9" s="1"/>
  <c r="L170" i="9"/>
  <c r="N170" i="9" s="1"/>
  <c r="E170" i="9"/>
  <c r="D170" i="9"/>
  <c r="M169" i="9"/>
  <c r="O169" i="9" s="1"/>
  <c r="L169" i="9"/>
  <c r="N169" i="9" s="1"/>
  <c r="E169" i="9"/>
  <c r="D169" i="9"/>
  <c r="M168" i="9"/>
  <c r="O168" i="9" s="1"/>
  <c r="L168" i="9"/>
  <c r="N168" i="9" s="1"/>
  <c r="F168" i="9"/>
  <c r="E168" i="9"/>
  <c r="D168" i="9"/>
  <c r="M167" i="9"/>
  <c r="O167" i="9" s="1"/>
  <c r="L167" i="9"/>
  <c r="N167" i="9" s="1"/>
  <c r="F167" i="9"/>
  <c r="E167" i="9"/>
  <c r="D167" i="9"/>
  <c r="E153" i="9"/>
  <c r="D153" i="9"/>
  <c r="M149" i="9"/>
  <c r="O149" i="9" s="1"/>
  <c r="L149" i="9"/>
  <c r="N149" i="9" s="1"/>
  <c r="E149" i="9"/>
  <c r="D149" i="9"/>
  <c r="M148" i="9"/>
  <c r="O148" i="9" s="1"/>
  <c r="L148" i="9"/>
  <c r="N148" i="9" s="1"/>
  <c r="E148" i="9"/>
  <c r="D148" i="9"/>
  <c r="M147" i="9"/>
  <c r="O147" i="9" s="1"/>
  <c r="L147" i="9"/>
  <c r="N147" i="9" s="1"/>
  <c r="E147" i="9"/>
  <c r="D147" i="9"/>
  <c r="M146" i="9"/>
  <c r="O146" i="9" s="1"/>
  <c r="L146" i="9"/>
  <c r="N146" i="9" s="1"/>
  <c r="F146" i="9"/>
  <c r="E146" i="9"/>
  <c r="D146" i="9"/>
  <c r="M145" i="9"/>
  <c r="O145" i="9" s="1"/>
  <c r="L145" i="9"/>
  <c r="N145" i="9" s="1"/>
  <c r="F145" i="9"/>
  <c r="E145" i="9"/>
  <c r="D145" i="9"/>
  <c r="E131" i="9"/>
  <c r="D131" i="9"/>
  <c r="M127" i="9"/>
  <c r="O127" i="9" s="1"/>
  <c r="L127" i="9"/>
  <c r="N127" i="9" s="1"/>
  <c r="E127" i="9"/>
  <c r="D127" i="9"/>
  <c r="M126" i="9"/>
  <c r="O126" i="9" s="1"/>
  <c r="L126" i="9"/>
  <c r="N126" i="9" s="1"/>
  <c r="E126" i="9"/>
  <c r="D126" i="9"/>
  <c r="M125" i="9"/>
  <c r="O125" i="9" s="1"/>
  <c r="L125" i="9"/>
  <c r="N125" i="9" s="1"/>
  <c r="E125" i="9"/>
  <c r="D125" i="9"/>
  <c r="M124" i="9"/>
  <c r="O124" i="9" s="1"/>
  <c r="L124" i="9"/>
  <c r="N124" i="9" s="1"/>
  <c r="F124" i="9"/>
  <c r="E124" i="9"/>
  <c r="D124" i="9"/>
  <c r="M123" i="9"/>
  <c r="O123" i="9" s="1"/>
  <c r="L123" i="9"/>
  <c r="N123" i="9" s="1"/>
  <c r="F123" i="9"/>
  <c r="E123" i="9"/>
  <c r="D123" i="9"/>
  <c r="E110" i="9"/>
  <c r="D110" i="9"/>
  <c r="M106" i="9"/>
  <c r="O106" i="9" s="1"/>
  <c r="L106" i="9"/>
  <c r="N106" i="9" s="1"/>
  <c r="E106" i="9"/>
  <c r="D106" i="9"/>
  <c r="M105" i="9"/>
  <c r="O105" i="9" s="1"/>
  <c r="L105" i="9"/>
  <c r="N105" i="9" s="1"/>
  <c r="E105" i="9"/>
  <c r="D105" i="9"/>
  <c r="M104" i="9"/>
  <c r="O104" i="9" s="1"/>
  <c r="L104" i="9"/>
  <c r="N104" i="9" s="1"/>
  <c r="E104" i="9"/>
  <c r="D104" i="9"/>
  <c r="M103" i="9"/>
  <c r="O103" i="9" s="1"/>
  <c r="L103" i="9"/>
  <c r="N103" i="9" s="1"/>
  <c r="F103" i="9"/>
  <c r="E103" i="9"/>
  <c r="D103" i="9"/>
  <c r="M102" i="9"/>
  <c r="O102" i="9" s="1"/>
  <c r="L102" i="9"/>
  <c r="N102" i="9" s="1"/>
  <c r="F102" i="9"/>
  <c r="E102" i="9"/>
  <c r="D102" i="9"/>
  <c r="E88" i="9"/>
  <c r="D88" i="9"/>
  <c r="M84" i="9"/>
  <c r="O84" i="9" s="1"/>
  <c r="L84" i="9"/>
  <c r="N84" i="9" s="1"/>
  <c r="E84" i="9"/>
  <c r="D84" i="9"/>
  <c r="M83" i="9"/>
  <c r="O83" i="9" s="1"/>
  <c r="L83" i="9"/>
  <c r="N83" i="9" s="1"/>
  <c r="E83" i="9"/>
  <c r="D83" i="9"/>
  <c r="M82" i="9"/>
  <c r="O82" i="9" s="1"/>
  <c r="L82" i="9"/>
  <c r="E82" i="9"/>
  <c r="D82" i="9"/>
  <c r="M81" i="9"/>
  <c r="O81" i="9" s="1"/>
  <c r="L81" i="9"/>
  <c r="N81" i="9" s="1"/>
  <c r="F81" i="9"/>
  <c r="E81" i="9"/>
  <c r="D81" i="9"/>
  <c r="M80" i="9"/>
  <c r="O80" i="9" s="1"/>
  <c r="L80" i="9"/>
  <c r="N80" i="9" s="1"/>
  <c r="F80" i="9"/>
  <c r="E80" i="9"/>
  <c r="D80" i="9"/>
  <c r="E66" i="9"/>
  <c r="D66" i="9"/>
  <c r="M62" i="9"/>
  <c r="O62" i="9" s="1"/>
  <c r="L62" i="9"/>
  <c r="N62" i="9" s="1"/>
  <c r="E62" i="9"/>
  <c r="D62" i="9"/>
  <c r="M61" i="9"/>
  <c r="O61" i="9" s="1"/>
  <c r="L61" i="9"/>
  <c r="N61" i="9" s="1"/>
  <c r="E61" i="9"/>
  <c r="D61" i="9"/>
  <c r="M60" i="9"/>
  <c r="O60" i="9" s="1"/>
  <c r="L60" i="9"/>
  <c r="N60" i="9" s="1"/>
  <c r="E60" i="9"/>
  <c r="D60" i="9"/>
  <c r="M59" i="9"/>
  <c r="O59" i="9" s="1"/>
  <c r="L59" i="9"/>
  <c r="N59" i="9" s="1"/>
  <c r="F59" i="9"/>
  <c r="E59" i="9"/>
  <c r="D59" i="9"/>
  <c r="M58" i="9"/>
  <c r="O58" i="9" s="1"/>
  <c r="L58" i="9"/>
  <c r="N58" i="9" s="1"/>
  <c r="F58" i="9"/>
  <c r="E58" i="9"/>
  <c r="D58" i="9"/>
  <c r="E44" i="9"/>
  <c r="D44" i="9"/>
  <c r="M40" i="9"/>
  <c r="O40" i="9" s="1"/>
  <c r="L40" i="9"/>
  <c r="N40" i="9" s="1"/>
  <c r="E40" i="9"/>
  <c r="D40" i="9"/>
  <c r="M39" i="9"/>
  <c r="O39" i="9" s="1"/>
  <c r="L39" i="9"/>
  <c r="N39" i="9" s="1"/>
  <c r="E39" i="9"/>
  <c r="D39" i="9"/>
  <c r="M38" i="9"/>
  <c r="O38" i="9" s="1"/>
  <c r="L38" i="9"/>
  <c r="E38" i="9"/>
  <c r="D38" i="9"/>
  <c r="M37" i="9"/>
  <c r="O37" i="9" s="1"/>
  <c r="L37" i="9"/>
  <c r="N37" i="9" s="1"/>
  <c r="F37" i="9"/>
  <c r="E37" i="9"/>
  <c r="D37" i="9"/>
  <c r="M36" i="9"/>
  <c r="O36" i="9" s="1"/>
  <c r="L36" i="9"/>
  <c r="N36" i="9" s="1"/>
  <c r="F36" i="9"/>
  <c r="E36" i="9"/>
  <c r="D36" i="9"/>
  <c r="E21" i="9"/>
  <c r="D21" i="9"/>
  <c r="M17" i="9"/>
  <c r="O17" i="9" s="1"/>
  <c r="L17" i="9"/>
  <c r="N17" i="9" s="1"/>
  <c r="E17" i="9"/>
  <c r="D17" i="9"/>
  <c r="M16" i="9"/>
  <c r="O16" i="9" s="1"/>
  <c r="L16" i="9"/>
  <c r="N16" i="9" s="1"/>
  <c r="E16" i="9"/>
  <c r="D16" i="9"/>
  <c r="M15" i="9"/>
  <c r="O15" i="9" s="1"/>
  <c r="L15" i="9"/>
  <c r="N15" i="9" s="1"/>
  <c r="E15" i="9"/>
  <c r="D15" i="9"/>
  <c r="M14" i="9"/>
  <c r="O14" i="9" s="1"/>
  <c r="L14" i="9"/>
  <c r="N14" i="9" s="1"/>
  <c r="F14" i="9"/>
  <c r="E14" i="9"/>
  <c r="D14" i="9"/>
  <c r="M13" i="9"/>
  <c r="O13" i="9" s="1"/>
  <c r="L13" i="9"/>
  <c r="N13" i="9" s="1"/>
  <c r="F13" i="9"/>
  <c r="E13" i="9"/>
  <c r="D13" i="9"/>
  <c r="D110" i="14"/>
  <c r="C110" i="14"/>
  <c r="L106" i="14"/>
  <c r="N106" i="14" s="1"/>
  <c r="K106" i="14"/>
  <c r="M106" i="14" s="1"/>
  <c r="D106" i="14"/>
  <c r="C106" i="14"/>
  <c r="L105" i="14"/>
  <c r="N105" i="14" s="1"/>
  <c r="K105" i="14"/>
  <c r="M105" i="14" s="1"/>
  <c r="D105" i="14"/>
  <c r="C105" i="14"/>
  <c r="N104" i="14"/>
  <c r="L104" i="14"/>
  <c r="K104" i="14"/>
  <c r="M104" i="14" s="1"/>
  <c r="D104" i="14"/>
  <c r="C104" i="14"/>
  <c r="L103" i="14"/>
  <c r="N103" i="14" s="1"/>
  <c r="K103" i="14"/>
  <c r="M103" i="14" s="1"/>
  <c r="E103" i="14"/>
  <c r="D103" i="14"/>
  <c r="C103" i="14"/>
  <c r="L102" i="14"/>
  <c r="N102" i="14" s="1"/>
  <c r="N107" i="14" s="1"/>
  <c r="K102" i="14"/>
  <c r="K107" i="14" s="1"/>
  <c r="E102" i="14"/>
  <c r="D102" i="14"/>
  <c r="C102" i="14"/>
  <c r="D87" i="14"/>
  <c r="C87" i="14"/>
  <c r="L83" i="14"/>
  <c r="N83" i="14" s="1"/>
  <c r="K83" i="14"/>
  <c r="M83" i="14" s="1"/>
  <c r="D83" i="14"/>
  <c r="C83" i="14"/>
  <c r="L82" i="14"/>
  <c r="N82" i="14" s="1"/>
  <c r="K82" i="14"/>
  <c r="M82" i="14" s="1"/>
  <c r="D82" i="14"/>
  <c r="C82" i="14"/>
  <c r="L81" i="14"/>
  <c r="N81" i="14" s="1"/>
  <c r="K81" i="14"/>
  <c r="M81" i="14" s="1"/>
  <c r="D81" i="14"/>
  <c r="C81" i="14"/>
  <c r="L80" i="14"/>
  <c r="N80" i="14" s="1"/>
  <c r="K80" i="14"/>
  <c r="M80" i="14" s="1"/>
  <c r="E80" i="14"/>
  <c r="D80" i="14"/>
  <c r="C80" i="14"/>
  <c r="L79" i="14"/>
  <c r="N79" i="14" s="1"/>
  <c r="K79" i="14"/>
  <c r="M79" i="14" s="1"/>
  <c r="E79" i="14"/>
  <c r="D79" i="14"/>
  <c r="C79" i="14"/>
  <c r="D65" i="14"/>
  <c r="C65" i="14"/>
  <c r="N61" i="14"/>
  <c r="L61" i="14"/>
  <c r="K61" i="14"/>
  <c r="M61" i="14" s="1"/>
  <c r="D61" i="14"/>
  <c r="C61" i="14"/>
  <c r="L60" i="14"/>
  <c r="N60" i="14" s="1"/>
  <c r="K60" i="14"/>
  <c r="M60" i="14" s="1"/>
  <c r="D60" i="14"/>
  <c r="C60" i="14"/>
  <c r="L59" i="14"/>
  <c r="N59" i="14" s="1"/>
  <c r="K59" i="14"/>
  <c r="M59" i="14" s="1"/>
  <c r="D59" i="14"/>
  <c r="C59" i="14"/>
  <c r="L58" i="14"/>
  <c r="N58" i="14" s="1"/>
  <c r="K58" i="14"/>
  <c r="M58" i="14" s="1"/>
  <c r="E58" i="14"/>
  <c r="D58" i="14"/>
  <c r="C58" i="14"/>
  <c r="N57" i="14"/>
  <c r="L57" i="14"/>
  <c r="K57" i="14"/>
  <c r="M57" i="14" s="1"/>
  <c r="E57" i="14"/>
  <c r="D57" i="14"/>
  <c r="C57" i="14"/>
  <c r="D43" i="14"/>
  <c r="C43" i="14"/>
  <c r="L39" i="14"/>
  <c r="N39" i="14" s="1"/>
  <c r="K39" i="14"/>
  <c r="M39" i="14" s="1"/>
  <c r="D39" i="14"/>
  <c r="C39" i="14"/>
  <c r="L38" i="14"/>
  <c r="N38" i="14" s="1"/>
  <c r="K38" i="14"/>
  <c r="M38" i="14" s="1"/>
  <c r="D38" i="14"/>
  <c r="C38" i="14"/>
  <c r="M37" i="14"/>
  <c r="L37" i="14"/>
  <c r="K37" i="14"/>
  <c r="D37" i="14"/>
  <c r="C37" i="14"/>
  <c r="L36" i="14"/>
  <c r="N36" i="14" s="1"/>
  <c r="K36" i="14"/>
  <c r="M36" i="14" s="1"/>
  <c r="E36" i="14"/>
  <c r="D36" i="14"/>
  <c r="C36" i="14"/>
  <c r="L35" i="14"/>
  <c r="N35" i="14" s="1"/>
  <c r="K35" i="14"/>
  <c r="E35" i="14"/>
  <c r="D35" i="14"/>
  <c r="C35" i="14"/>
  <c r="D21" i="14"/>
  <c r="C21" i="14"/>
  <c r="L17" i="14"/>
  <c r="N17" i="14" s="1"/>
  <c r="K17" i="14"/>
  <c r="M17" i="14" s="1"/>
  <c r="D17" i="14"/>
  <c r="C17" i="14"/>
  <c r="N16" i="14"/>
  <c r="L16" i="14"/>
  <c r="K16" i="14"/>
  <c r="M16" i="14" s="1"/>
  <c r="D16" i="14"/>
  <c r="C16" i="14"/>
  <c r="L15" i="14"/>
  <c r="N15" i="14" s="1"/>
  <c r="K15" i="14"/>
  <c r="M15" i="14" s="1"/>
  <c r="D15" i="14"/>
  <c r="C15" i="14"/>
  <c r="L14" i="14"/>
  <c r="N14" i="14" s="1"/>
  <c r="K14" i="14"/>
  <c r="M14" i="14" s="1"/>
  <c r="E14" i="14"/>
  <c r="D14" i="14"/>
  <c r="C14" i="14"/>
  <c r="L13" i="14"/>
  <c r="N13" i="14" s="1"/>
  <c r="K13" i="14"/>
  <c r="M13" i="14" s="1"/>
  <c r="E13" i="14"/>
  <c r="D13" i="14"/>
  <c r="C13" i="14"/>
  <c r="D176" i="8"/>
  <c r="C176" i="8"/>
  <c r="L172" i="8"/>
  <c r="N172" i="8" s="1"/>
  <c r="K172" i="8"/>
  <c r="M172" i="8" s="1"/>
  <c r="D172" i="8"/>
  <c r="C172" i="8"/>
  <c r="L171" i="8"/>
  <c r="N171" i="8" s="1"/>
  <c r="K171" i="8"/>
  <c r="M171" i="8" s="1"/>
  <c r="D171" i="8"/>
  <c r="C171" i="8"/>
  <c r="L170" i="8"/>
  <c r="N170" i="8" s="1"/>
  <c r="K170" i="8"/>
  <c r="M170" i="8" s="1"/>
  <c r="D170" i="8"/>
  <c r="C170" i="8"/>
  <c r="L169" i="8"/>
  <c r="N169" i="8" s="1"/>
  <c r="K169" i="8"/>
  <c r="M169" i="8" s="1"/>
  <c r="E169" i="8"/>
  <c r="D169" i="8"/>
  <c r="C169" i="8"/>
  <c r="L168" i="8"/>
  <c r="N168" i="8" s="1"/>
  <c r="K168" i="8"/>
  <c r="M168" i="8" s="1"/>
  <c r="E168" i="8"/>
  <c r="D168" i="8"/>
  <c r="C168" i="8"/>
  <c r="D154" i="8"/>
  <c r="C154" i="8"/>
  <c r="L150" i="8"/>
  <c r="N150" i="8" s="1"/>
  <c r="K150" i="8"/>
  <c r="M150" i="8" s="1"/>
  <c r="D150" i="8"/>
  <c r="C150" i="8"/>
  <c r="L149" i="8"/>
  <c r="N149" i="8" s="1"/>
  <c r="K149" i="8"/>
  <c r="M149" i="8"/>
  <c r="D149" i="8"/>
  <c r="C149" i="8"/>
  <c r="L148" i="8"/>
  <c r="N148" i="8"/>
  <c r="K148" i="8"/>
  <c r="M148" i="8" s="1"/>
  <c r="D148" i="8"/>
  <c r="C148" i="8"/>
  <c r="L147" i="8"/>
  <c r="N147" i="8" s="1"/>
  <c r="K147" i="8"/>
  <c r="M147" i="8" s="1"/>
  <c r="E147" i="8"/>
  <c r="D147" i="8"/>
  <c r="C147" i="8"/>
  <c r="L146" i="8"/>
  <c r="N146" i="8" s="1"/>
  <c r="K146" i="8"/>
  <c r="M146" i="8" s="1"/>
  <c r="E146" i="8"/>
  <c r="D146" i="8"/>
  <c r="C146" i="8"/>
  <c r="D132" i="8"/>
  <c r="C132" i="8"/>
  <c r="L128" i="8"/>
  <c r="N128" i="8" s="1"/>
  <c r="K128" i="8"/>
  <c r="M128" i="8" s="1"/>
  <c r="D128" i="8"/>
  <c r="C128" i="8"/>
  <c r="L127" i="8"/>
  <c r="N127" i="8" s="1"/>
  <c r="K127" i="8"/>
  <c r="M127" i="8" s="1"/>
  <c r="D127" i="8"/>
  <c r="C127" i="8"/>
  <c r="L126" i="8"/>
  <c r="N126" i="8" s="1"/>
  <c r="K126" i="8"/>
  <c r="M126" i="8" s="1"/>
  <c r="D126" i="8"/>
  <c r="C126" i="8"/>
  <c r="L125" i="8"/>
  <c r="N125" i="8" s="1"/>
  <c r="K125" i="8"/>
  <c r="M125" i="8" s="1"/>
  <c r="E125" i="8"/>
  <c r="D125" i="8"/>
  <c r="C125" i="8"/>
  <c r="L124" i="8"/>
  <c r="N124" i="8" s="1"/>
  <c r="K124" i="8"/>
  <c r="M124" i="8" s="1"/>
  <c r="E124" i="8"/>
  <c r="D124" i="8"/>
  <c r="C124" i="8"/>
  <c r="D110" i="8"/>
  <c r="C110" i="8"/>
  <c r="L106" i="8"/>
  <c r="N106" i="8" s="1"/>
  <c r="K106" i="8"/>
  <c r="M106" i="8" s="1"/>
  <c r="D106" i="8"/>
  <c r="C106" i="8"/>
  <c r="L105" i="8"/>
  <c r="N105" i="8" s="1"/>
  <c r="K105" i="8"/>
  <c r="M105" i="8" s="1"/>
  <c r="D105" i="8"/>
  <c r="C105" i="8"/>
  <c r="L104" i="8"/>
  <c r="N104" i="8" s="1"/>
  <c r="K104" i="8"/>
  <c r="M104" i="8" s="1"/>
  <c r="D104" i="8"/>
  <c r="C104" i="8"/>
  <c r="L103" i="8"/>
  <c r="N103" i="8" s="1"/>
  <c r="K103" i="8"/>
  <c r="M103" i="8" s="1"/>
  <c r="E103" i="8"/>
  <c r="D103" i="8"/>
  <c r="C103" i="8"/>
  <c r="L102" i="8"/>
  <c r="K102" i="8"/>
  <c r="M102" i="8" s="1"/>
  <c r="E102" i="8"/>
  <c r="D102" i="8"/>
  <c r="C102" i="8"/>
  <c r="D88" i="8"/>
  <c r="C88" i="8"/>
  <c r="L84" i="8"/>
  <c r="K84" i="8"/>
  <c r="M84" i="8"/>
  <c r="D84" i="8"/>
  <c r="C84" i="8"/>
  <c r="L83" i="8"/>
  <c r="N83" i="8" s="1"/>
  <c r="K83" i="8"/>
  <c r="M83" i="8" s="1"/>
  <c r="D83" i="8"/>
  <c r="C83" i="8"/>
  <c r="L82" i="8"/>
  <c r="N82" i="8" s="1"/>
  <c r="K82" i="8"/>
  <c r="M82" i="8" s="1"/>
  <c r="C82" i="8"/>
  <c r="L81" i="8"/>
  <c r="N81" i="8" s="1"/>
  <c r="K81" i="8"/>
  <c r="M81" i="8" s="1"/>
  <c r="E81" i="8"/>
  <c r="D81" i="8"/>
  <c r="C81" i="8"/>
  <c r="L80" i="8"/>
  <c r="N80" i="8" s="1"/>
  <c r="K80" i="8"/>
  <c r="E80" i="8"/>
  <c r="D80" i="8"/>
  <c r="C80" i="8"/>
  <c r="D66" i="8"/>
  <c r="C66" i="8"/>
  <c r="L62" i="8"/>
  <c r="N62" i="8"/>
  <c r="K62" i="8"/>
  <c r="M62" i="8" s="1"/>
  <c r="D62" i="8"/>
  <c r="C62" i="8"/>
  <c r="L61" i="8"/>
  <c r="N61" i="8" s="1"/>
  <c r="K61" i="8"/>
  <c r="M61" i="8"/>
  <c r="D61" i="8"/>
  <c r="C61" i="8"/>
  <c r="L60" i="8"/>
  <c r="N60" i="8"/>
  <c r="K60" i="8"/>
  <c r="M60" i="8" s="1"/>
  <c r="D60" i="8"/>
  <c r="C60" i="8"/>
  <c r="L59" i="8"/>
  <c r="N59" i="8" s="1"/>
  <c r="K59" i="8"/>
  <c r="M59" i="8" s="1"/>
  <c r="E59" i="8"/>
  <c r="D59" i="8"/>
  <c r="C59" i="8"/>
  <c r="L58" i="8"/>
  <c r="N58" i="8"/>
  <c r="K58" i="8"/>
  <c r="M58" i="8" s="1"/>
  <c r="E58" i="8"/>
  <c r="D58" i="8"/>
  <c r="C58" i="8"/>
  <c r="D44" i="8"/>
  <c r="C44" i="8"/>
  <c r="L40" i="8"/>
  <c r="N40" i="8"/>
  <c r="K40" i="8"/>
  <c r="M40" i="8"/>
  <c r="D40" i="8"/>
  <c r="C40" i="8"/>
  <c r="L39" i="8"/>
  <c r="N39" i="8" s="1"/>
  <c r="K39" i="8"/>
  <c r="M39" i="8" s="1"/>
  <c r="D39" i="8"/>
  <c r="C39" i="8"/>
  <c r="L38" i="8"/>
  <c r="N38" i="8" s="1"/>
  <c r="K38" i="8"/>
  <c r="M38" i="8" s="1"/>
  <c r="D38" i="8"/>
  <c r="C38" i="8"/>
  <c r="L37" i="8"/>
  <c r="N37" i="8" s="1"/>
  <c r="K37" i="8"/>
  <c r="M37" i="8" s="1"/>
  <c r="E37" i="8"/>
  <c r="D37" i="8"/>
  <c r="C37" i="8"/>
  <c r="L36" i="8"/>
  <c r="N36" i="8" s="1"/>
  <c r="K36" i="8"/>
  <c r="M36" i="8" s="1"/>
  <c r="E36" i="8"/>
  <c r="D36" i="8"/>
  <c r="C36" i="8"/>
  <c r="D21" i="8"/>
  <c r="C21" i="8"/>
  <c r="L17" i="8"/>
  <c r="N17" i="8" s="1"/>
  <c r="K17" i="8"/>
  <c r="M17" i="8" s="1"/>
  <c r="D17" i="8"/>
  <c r="C17" i="8"/>
  <c r="M16" i="8"/>
  <c r="L16" i="8"/>
  <c r="N16" i="8" s="1"/>
  <c r="K16" i="8"/>
  <c r="D16" i="8"/>
  <c r="C16" i="8"/>
  <c r="L15" i="8"/>
  <c r="K15" i="8"/>
  <c r="M15" i="8" s="1"/>
  <c r="D15" i="8"/>
  <c r="C15" i="8"/>
  <c r="L14" i="8"/>
  <c r="N14" i="8" s="1"/>
  <c r="K14" i="8"/>
  <c r="M14" i="8" s="1"/>
  <c r="E14" i="8"/>
  <c r="D14" i="8"/>
  <c r="C14" i="8"/>
  <c r="L13" i="8"/>
  <c r="K13" i="8"/>
  <c r="E13" i="8"/>
  <c r="D13" i="8"/>
  <c r="C13" i="8"/>
  <c r="D330" i="2"/>
  <c r="C330" i="2"/>
  <c r="L326" i="2"/>
  <c r="N326" i="2" s="1"/>
  <c r="K326" i="2"/>
  <c r="M326" i="2" s="1"/>
  <c r="D326" i="2"/>
  <c r="C326" i="2"/>
  <c r="L325" i="2"/>
  <c r="N325" i="2" s="1"/>
  <c r="K325" i="2"/>
  <c r="M325" i="2" s="1"/>
  <c r="D325" i="2"/>
  <c r="C325" i="2"/>
  <c r="L324" i="2"/>
  <c r="N324" i="2" s="1"/>
  <c r="K324" i="2"/>
  <c r="M324" i="2" s="1"/>
  <c r="D324" i="2"/>
  <c r="C324" i="2"/>
  <c r="L323" i="2"/>
  <c r="N323" i="2" s="1"/>
  <c r="K323" i="2"/>
  <c r="M323" i="2" s="1"/>
  <c r="E323" i="2"/>
  <c r="D323" i="2"/>
  <c r="C323" i="2"/>
  <c r="L322" i="2"/>
  <c r="N322" i="2" s="1"/>
  <c r="K322" i="2"/>
  <c r="M322" i="2" s="1"/>
  <c r="E322" i="2"/>
  <c r="D322" i="2"/>
  <c r="C322" i="2"/>
  <c r="D285" i="8"/>
  <c r="C285" i="8"/>
  <c r="N281" i="8"/>
  <c r="L281" i="8"/>
  <c r="K281" i="8"/>
  <c r="M281" i="8" s="1"/>
  <c r="D281" i="8"/>
  <c r="C281" i="8"/>
  <c r="L280" i="8"/>
  <c r="N280" i="8" s="1"/>
  <c r="K280" i="8"/>
  <c r="M280" i="8" s="1"/>
  <c r="D280" i="8"/>
  <c r="C280" i="8"/>
  <c r="L279" i="8"/>
  <c r="N279" i="8" s="1"/>
  <c r="K279" i="8"/>
  <c r="M279" i="8" s="1"/>
  <c r="D279" i="8"/>
  <c r="C279" i="8"/>
  <c r="L278" i="8"/>
  <c r="N278" i="8" s="1"/>
  <c r="K278" i="8"/>
  <c r="M278" i="8" s="1"/>
  <c r="E278" i="8"/>
  <c r="D278" i="8"/>
  <c r="C278" i="8"/>
  <c r="L277" i="8"/>
  <c r="K277" i="8"/>
  <c r="M277" i="8" s="1"/>
  <c r="E277" i="8"/>
  <c r="D277" i="8"/>
  <c r="C277" i="8"/>
  <c r="D263" i="8"/>
  <c r="C263" i="8"/>
  <c r="N259" i="8"/>
  <c r="M259" i="8"/>
  <c r="L259" i="8"/>
  <c r="K259" i="8"/>
  <c r="D259" i="8"/>
  <c r="C259" i="8"/>
  <c r="L258" i="8"/>
  <c r="N258" i="8"/>
  <c r="K258" i="8"/>
  <c r="M258" i="8" s="1"/>
  <c r="D258" i="8"/>
  <c r="C258" i="8"/>
  <c r="M257" i="8"/>
  <c r="L257" i="8"/>
  <c r="N257" i="8" s="1"/>
  <c r="K257" i="8"/>
  <c r="D257" i="8"/>
  <c r="C257" i="8"/>
  <c r="L256" i="8"/>
  <c r="N256" i="8" s="1"/>
  <c r="K256" i="8"/>
  <c r="M256" i="8" s="1"/>
  <c r="E256" i="8"/>
  <c r="D256" i="8"/>
  <c r="C256" i="8"/>
  <c r="L255" i="8"/>
  <c r="K255" i="8"/>
  <c r="M255" i="8" s="1"/>
  <c r="E255" i="8"/>
  <c r="D255" i="8"/>
  <c r="C255" i="8"/>
  <c r="D241" i="8"/>
  <c r="C241" i="8"/>
  <c r="L237" i="8"/>
  <c r="N237" i="8" s="1"/>
  <c r="K237" i="8"/>
  <c r="M237" i="8" s="1"/>
  <c r="D237" i="8"/>
  <c r="C237" i="8"/>
  <c r="L236" i="8"/>
  <c r="N236" i="8" s="1"/>
  <c r="K236" i="8"/>
  <c r="M236" i="8"/>
  <c r="D236" i="8"/>
  <c r="C236" i="8"/>
  <c r="L235" i="8"/>
  <c r="N235" i="8" s="1"/>
  <c r="K235" i="8"/>
  <c r="M235" i="8" s="1"/>
  <c r="D235" i="8"/>
  <c r="C235" i="8"/>
  <c r="L234" i="8"/>
  <c r="N234" i="8" s="1"/>
  <c r="K234" i="8"/>
  <c r="M234" i="8" s="1"/>
  <c r="E234" i="8"/>
  <c r="D234" i="8"/>
  <c r="C234" i="8"/>
  <c r="L233" i="8"/>
  <c r="N233" i="8"/>
  <c r="K233" i="8"/>
  <c r="M233" i="8" s="1"/>
  <c r="E233" i="8"/>
  <c r="D233" i="8"/>
  <c r="C233" i="8"/>
  <c r="D219" i="8"/>
  <c r="C219" i="8"/>
  <c r="L215" i="8"/>
  <c r="N215" i="8"/>
  <c r="K215" i="8"/>
  <c r="M215" i="8" s="1"/>
  <c r="D215" i="8"/>
  <c r="C215" i="8"/>
  <c r="M214" i="8"/>
  <c r="L214" i="8"/>
  <c r="N214" i="8" s="1"/>
  <c r="K214" i="8"/>
  <c r="D214" i="8"/>
  <c r="C214" i="8"/>
  <c r="L213" i="8"/>
  <c r="N213" i="8"/>
  <c r="K213" i="8"/>
  <c r="M213" i="8"/>
  <c r="D213" i="8"/>
  <c r="C213" i="8"/>
  <c r="M212" i="8"/>
  <c r="L212" i="8"/>
  <c r="N212" i="8" s="1"/>
  <c r="K212" i="8"/>
  <c r="E212" i="8"/>
  <c r="D212" i="8"/>
  <c r="C212" i="8"/>
  <c r="L211" i="8"/>
  <c r="K211" i="8"/>
  <c r="M211" i="8" s="1"/>
  <c r="E211" i="8"/>
  <c r="D211" i="8"/>
  <c r="C211" i="8"/>
  <c r="D197" i="8"/>
  <c r="C197" i="8"/>
  <c r="N193" i="8"/>
  <c r="L193" i="8"/>
  <c r="K193" i="8"/>
  <c r="M193" i="8"/>
  <c r="D193" i="8"/>
  <c r="C193" i="8"/>
  <c r="L192" i="8"/>
  <c r="N192" i="8"/>
  <c r="K192" i="8"/>
  <c r="M192" i="8" s="1"/>
  <c r="D192" i="8"/>
  <c r="C192" i="8"/>
  <c r="L191" i="8"/>
  <c r="N191" i="8" s="1"/>
  <c r="K191" i="8"/>
  <c r="M191" i="8" s="1"/>
  <c r="D191" i="8"/>
  <c r="C191" i="8"/>
  <c r="L190" i="8"/>
  <c r="N190" i="8" s="1"/>
  <c r="K190" i="8"/>
  <c r="M190" i="8" s="1"/>
  <c r="E190" i="8"/>
  <c r="D190" i="8"/>
  <c r="C190" i="8"/>
  <c r="L189" i="8"/>
  <c r="N189" i="8" s="1"/>
  <c r="K189" i="8"/>
  <c r="E189" i="8"/>
  <c r="D189" i="8"/>
  <c r="C189" i="8"/>
  <c r="D307" i="2"/>
  <c r="C307" i="2"/>
  <c r="L303" i="2"/>
  <c r="N303" i="2" s="1"/>
  <c r="K303" i="2"/>
  <c r="M303" i="2" s="1"/>
  <c r="D303" i="2"/>
  <c r="C303" i="2"/>
  <c r="L302" i="2"/>
  <c r="N302" i="2" s="1"/>
  <c r="K302" i="2"/>
  <c r="M302" i="2" s="1"/>
  <c r="D302" i="2"/>
  <c r="C302" i="2"/>
  <c r="L301" i="2"/>
  <c r="N301" i="2" s="1"/>
  <c r="K301" i="2"/>
  <c r="M301" i="2" s="1"/>
  <c r="D301" i="2"/>
  <c r="C301" i="2"/>
  <c r="L300" i="2"/>
  <c r="N300" i="2" s="1"/>
  <c r="K300" i="2"/>
  <c r="M300" i="2" s="1"/>
  <c r="E300" i="2"/>
  <c r="D300" i="2"/>
  <c r="C300" i="2"/>
  <c r="L299" i="2"/>
  <c r="N299" i="2" s="1"/>
  <c r="K299" i="2"/>
  <c r="M299" i="2" s="1"/>
  <c r="E299" i="2"/>
  <c r="D299" i="2"/>
  <c r="C299" i="2"/>
  <c r="D285" i="2"/>
  <c r="C285" i="2"/>
  <c r="L281" i="2"/>
  <c r="N281" i="2" s="1"/>
  <c r="K281" i="2"/>
  <c r="M281" i="2" s="1"/>
  <c r="D281" i="2"/>
  <c r="C281" i="2"/>
  <c r="L280" i="2"/>
  <c r="N280" i="2" s="1"/>
  <c r="K280" i="2"/>
  <c r="M280" i="2" s="1"/>
  <c r="D280" i="2"/>
  <c r="C280" i="2"/>
  <c r="L279" i="2"/>
  <c r="N279" i="2" s="1"/>
  <c r="K279" i="2"/>
  <c r="M279" i="2" s="1"/>
  <c r="D279" i="2"/>
  <c r="C279" i="2"/>
  <c r="L278" i="2"/>
  <c r="N278" i="2" s="1"/>
  <c r="K278" i="2"/>
  <c r="M278" i="2" s="1"/>
  <c r="E278" i="2"/>
  <c r="D278" i="2"/>
  <c r="C278" i="2"/>
  <c r="L277" i="2"/>
  <c r="N277" i="2" s="1"/>
  <c r="K277" i="2"/>
  <c r="M277" i="2" s="1"/>
  <c r="E277" i="2"/>
  <c r="D277" i="2"/>
  <c r="C277" i="2"/>
  <c r="D263" i="2"/>
  <c r="C263" i="2"/>
  <c r="L259" i="2"/>
  <c r="N259" i="2" s="1"/>
  <c r="K259" i="2"/>
  <c r="M259" i="2" s="1"/>
  <c r="D259" i="2"/>
  <c r="C259" i="2"/>
  <c r="L258" i="2"/>
  <c r="N258" i="2" s="1"/>
  <c r="K258" i="2"/>
  <c r="M258" i="2" s="1"/>
  <c r="D258" i="2"/>
  <c r="C258" i="2"/>
  <c r="L257" i="2"/>
  <c r="N257" i="2" s="1"/>
  <c r="K257" i="2"/>
  <c r="M257" i="2" s="1"/>
  <c r="D257" i="2"/>
  <c r="C257" i="2"/>
  <c r="L256" i="2"/>
  <c r="N256" i="2" s="1"/>
  <c r="K256" i="2"/>
  <c r="M256" i="2" s="1"/>
  <c r="E256" i="2"/>
  <c r="D256" i="2"/>
  <c r="C256" i="2"/>
  <c r="L255" i="2"/>
  <c r="N255" i="2" s="1"/>
  <c r="K255" i="2"/>
  <c r="E255" i="2"/>
  <c r="D255" i="2"/>
  <c r="C255" i="2"/>
  <c r="D241" i="2"/>
  <c r="C241" i="2"/>
  <c r="L237" i="2"/>
  <c r="N237" i="2" s="1"/>
  <c r="K237" i="2"/>
  <c r="M237" i="2" s="1"/>
  <c r="D237" i="2"/>
  <c r="C237" i="2"/>
  <c r="L236" i="2"/>
  <c r="N236" i="2" s="1"/>
  <c r="K236" i="2"/>
  <c r="M236" i="2" s="1"/>
  <c r="D236" i="2"/>
  <c r="C236" i="2"/>
  <c r="L235" i="2"/>
  <c r="N235" i="2" s="1"/>
  <c r="K235" i="2"/>
  <c r="M235" i="2" s="1"/>
  <c r="D235" i="2"/>
  <c r="C235" i="2"/>
  <c r="L234" i="2"/>
  <c r="N234" i="2" s="1"/>
  <c r="K234" i="2"/>
  <c r="M234" i="2" s="1"/>
  <c r="E234" i="2"/>
  <c r="D234" i="2"/>
  <c r="C234" i="2"/>
  <c r="L233" i="2"/>
  <c r="N233" i="2" s="1"/>
  <c r="K233" i="2"/>
  <c r="E233" i="2"/>
  <c r="D233" i="2"/>
  <c r="C233" i="2"/>
  <c r="D219" i="2"/>
  <c r="C219" i="2"/>
  <c r="L215" i="2"/>
  <c r="N215" i="2" s="1"/>
  <c r="K215" i="2"/>
  <c r="M215" i="2" s="1"/>
  <c r="D215" i="2"/>
  <c r="C215" i="2"/>
  <c r="L214" i="2"/>
  <c r="N214" i="2" s="1"/>
  <c r="K214" i="2"/>
  <c r="M214" i="2" s="1"/>
  <c r="D214" i="2"/>
  <c r="C214" i="2"/>
  <c r="L213" i="2"/>
  <c r="N213" i="2" s="1"/>
  <c r="K213" i="2"/>
  <c r="M213" i="2" s="1"/>
  <c r="D213" i="2"/>
  <c r="C213" i="2"/>
  <c r="L212" i="2"/>
  <c r="N212" i="2" s="1"/>
  <c r="K212" i="2"/>
  <c r="M212" i="2" s="1"/>
  <c r="E212" i="2"/>
  <c r="D212" i="2"/>
  <c r="C212" i="2"/>
  <c r="L211" i="2"/>
  <c r="N211" i="2" s="1"/>
  <c r="K211" i="2"/>
  <c r="M211" i="2" s="1"/>
  <c r="E211" i="2"/>
  <c r="D211" i="2"/>
  <c r="C211" i="2"/>
  <c r="D197" i="2"/>
  <c r="C197" i="2"/>
  <c r="L193" i="2"/>
  <c r="N193" i="2" s="1"/>
  <c r="K193" i="2"/>
  <c r="M193" i="2" s="1"/>
  <c r="D193" i="2"/>
  <c r="C193" i="2"/>
  <c r="L192" i="2"/>
  <c r="N192" i="2" s="1"/>
  <c r="K192" i="2"/>
  <c r="M192" i="2" s="1"/>
  <c r="D192" i="2"/>
  <c r="C192" i="2"/>
  <c r="L191" i="2"/>
  <c r="N191" i="2" s="1"/>
  <c r="K191" i="2"/>
  <c r="M191" i="2" s="1"/>
  <c r="D191" i="2"/>
  <c r="C191" i="2"/>
  <c r="L190" i="2"/>
  <c r="N190" i="2" s="1"/>
  <c r="K190" i="2"/>
  <c r="M190" i="2" s="1"/>
  <c r="E190" i="2"/>
  <c r="D190" i="2"/>
  <c r="C190" i="2"/>
  <c r="L189" i="2"/>
  <c r="N189" i="2" s="1"/>
  <c r="K189" i="2"/>
  <c r="E189" i="2"/>
  <c r="D189" i="2"/>
  <c r="C189" i="2"/>
  <c r="D175" i="2"/>
  <c r="C175" i="2"/>
  <c r="L171" i="2"/>
  <c r="N171" i="2" s="1"/>
  <c r="K171" i="2"/>
  <c r="M171" i="2" s="1"/>
  <c r="D171" i="2"/>
  <c r="C171" i="2"/>
  <c r="L170" i="2"/>
  <c r="N170" i="2" s="1"/>
  <c r="K170" i="2"/>
  <c r="M170" i="2" s="1"/>
  <c r="D170" i="2"/>
  <c r="C170" i="2"/>
  <c r="L169" i="2"/>
  <c r="N169" i="2" s="1"/>
  <c r="K169" i="2"/>
  <c r="M169" i="2" s="1"/>
  <c r="D169" i="2"/>
  <c r="C169" i="2"/>
  <c r="L168" i="2"/>
  <c r="N168" i="2" s="1"/>
  <c r="M168" i="2"/>
  <c r="E168" i="2"/>
  <c r="D168" i="2"/>
  <c r="C168" i="2"/>
  <c r="L167" i="2"/>
  <c r="N167" i="2" s="1"/>
  <c r="N172" i="2" s="1"/>
  <c r="K167" i="2"/>
  <c r="E167" i="2"/>
  <c r="D167" i="2"/>
  <c r="C167" i="2"/>
  <c r="D153" i="2"/>
  <c r="C153" i="2"/>
  <c r="L149" i="2"/>
  <c r="N149" i="2" s="1"/>
  <c r="K149" i="2"/>
  <c r="M149" i="2" s="1"/>
  <c r="D149" i="2"/>
  <c r="C149" i="2"/>
  <c r="L148" i="2"/>
  <c r="N148" i="2" s="1"/>
  <c r="K148" i="2"/>
  <c r="M148" i="2" s="1"/>
  <c r="D148" i="2"/>
  <c r="C148" i="2"/>
  <c r="L147" i="2"/>
  <c r="N147" i="2" s="1"/>
  <c r="K147" i="2"/>
  <c r="M147" i="2" s="1"/>
  <c r="D147" i="2"/>
  <c r="C147" i="2"/>
  <c r="L146" i="2"/>
  <c r="K146" i="2"/>
  <c r="M146" i="2" s="1"/>
  <c r="E146" i="2"/>
  <c r="D146" i="2"/>
  <c r="C146" i="2"/>
  <c r="L145" i="2"/>
  <c r="N145" i="2" s="1"/>
  <c r="K145" i="2"/>
  <c r="M145" i="2" s="1"/>
  <c r="E145" i="2"/>
  <c r="D145" i="2"/>
  <c r="C145" i="2"/>
  <c r="D131" i="2"/>
  <c r="C131" i="2"/>
  <c r="L127" i="2"/>
  <c r="N127" i="2" s="1"/>
  <c r="K127" i="2"/>
  <c r="M127" i="2" s="1"/>
  <c r="D127" i="2"/>
  <c r="C127" i="2"/>
  <c r="L126" i="2"/>
  <c r="N126" i="2" s="1"/>
  <c r="K126" i="2"/>
  <c r="M126" i="2" s="1"/>
  <c r="D126" i="2"/>
  <c r="C126" i="2"/>
  <c r="L125" i="2"/>
  <c r="N125" i="2" s="1"/>
  <c r="K125" i="2"/>
  <c r="M125" i="2" s="1"/>
  <c r="D125" i="2"/>
  <c r="C125" i="2"/>
  <c r="L124" i="2"/>
  <c r="N124" i="2" s="1"/>
  <c r="K124" i="2"/>
  <c r="M124" i="2" s="1"/>
  <c r="E124" i="2"/>
  <c r="D124" i="2"/>
  <c r="C124" i="2"/>
  <c r="L123" i="2"/>
  <c r="N123" i="2" s="1"/>
  <c r="K123" i="2"/>
  <c r="M123" i="2" s="1"/>
  <c r="E123" i="2"/>
  <c r="D123" i="2"/>
  <c r="C123" i="2"/>
  <c r="D109" i="2"/>
  <c r="C109" i="2"/>
  <c r="L105" i="2"/>
  <c r="N105" i="2" s="1"/>
  <c r="K105" i="2"/>
  <c r="M105" i="2" s="1"/>
  <c r="D105" i="2"/>
  <c r="C105" i="2"/>
  <c r="L104" i="2"/>
  <c r="N104" i="2" s="1"/>
  <c r="K104" i="2"/>
  <c r="M104" i="2" s="1"/>
  <c r="D104" i="2"/>
  <c r="C104" i="2"/>
  <c r="L103" i="2"/>
  <c r="N103" i="2" s="1"/>
  <c r="K103" i="2"/>
  <c r="M103" i="2" s="1"/>
  <c r="D103" i="2"/>
  <c r="C103" i="2"/>
  <c r="L102" i="2"/>
  <c r="N102" i="2" s="1"/>
  <c r="K102" i="2"/>
  <c r="M102" i="2" s="1"/>
  <c r="E102" i="2"/>
  <c r="D102" i="2"/>
  <c r="C102" i="2"/>
  <c r="L101" i="2"/>
  <c r="N101" i="2" s="1"/>
  <c r="K101" i="2"/>
  <c r="M101" i="2" s="1"/>
  <c r="E101" i="2"/>
  <c r="D101" i="2"/>
  <c r="C101" i="2"/>
  <c r="D87" i="2"/>
  <c r="C87" i="2"/>
  <c r="L83" i="2"/>
  <c r="N83" i="2" s="1"/>
  <c r="K83" i="2"/>
  <c r="M83" i="2" s="1"/>
  <c r="D83" i="2"/>
  <c r="C83" i="2"/>
  <c r="L82" i="2"/>
  <c r="N82" i="2" s="1"/>
  <c r="K82" i="2"/>
  <c r="M82" i="2" s="1"/>
  <c r="D82" i="2"/>
  <c r="C82" i="2"/>
  <c r="L81" i="2"/>
  <c r="N81" i="2" s="1"/>
  <c r="K81" i="2"/>
  <c r="M81" i="2" s="1"/>
  <c r="D81" i="2"/>
  <c r="C81" i="2"/>
  <c r="L80" i="2"/>
  <c r="N80" i="2" s="1"/>
  <c r="K80" i="2"/>
  <c r="M80" i="2" s="1"/>
  <c r="E80" i="2"/>
  <c r="D80" i="2"/>
  <c r="C80" i="2"/>
  <c r="L79" i="2"/>
  <c r="N79" i="2" s="1"/>
  <c r="K79" i="2"/>
  <c r="M79" i="2" s="1"/>
  <c r="E79" i="2"/>
  <c r="D79" i="2"/>
  <c r="C79" i="2"/>
  <c r="D65" i="2"/>
  <c r="C65" i="2"/>
  <c r="L61" i="2"/>
  <c r="N61" i="2" s="1"/>
  <c r="K61" i="2"/>
  <c r="M61" i="2" s="1"/>
  <c r="D61" i="2"/>
  <c r="C61" i="2"/>
  <c r="L60" i="2"/>
  <c r="N60" i="2" s="1"/>
  <c r="K60" i="2"/>
  <c r="M60" i="2" s="1"/>
  <c r="D60" i="2"/>
  <c r="C60" i="2"/>
  <c r="L59" i="2"/>
  <c r="N59" i="2" s="1"/>
  <c r="K59" i="2"/>
  <c r="M59" i="2" s="1"/>
  <c r="D59" i="2"/>
  <c r="C59" i="2"/>
  <c r="L58" i="2"/>
  <c r="N58" i="2" s="1"/>
  <c r="K58" i="2"/>
  <c r="M58" i="2" s="1"/>
  <c r="E58" i="2"/>
  <c r="D58" i="2"/>
  <c r="C58" i="2"/>
  <c r="L57" i="2"/>
  <c r="K57" i="2"/>
  <c r="M57" i="2" s="1"/>
  <c r="E57" i="2"/>
  <c r="D57" i="2"/>
  <c r="C57" i="2"/>
  <c r="D43" i="2"/>
  <c r="C43" i="2"/>
  <c r="L39" i="2"/>
  <c r="N39" i="2" s="1"/>
  <c r="K39" i="2"/>
  <c r="M39" i="2" s="1"/>
  <c r="D39" i="2"/>
  <c r="C39" i="2"/>
  <c r="L38" i="2"/>
  <c r="K38" i="2"/>
  <c r="M38" i="2" s="1"/>
  <c r="D38" i="2"/>
  <c r="C38" i="2"/>
  <c r="L37" i="2"/>
  <c r="N37" i="2" s="1"/>
  <c r="K37" i="2"/>
  <c r="M37" i="2" s="1"/>
  <c r="C37" i="2"/>
  <c r="L36" i="2"/>
  <c r="N36" i="2" s="1"/>
  <c r="K36" i="2"/>
  <c r="M36" i="2" s="1"/>
  <c r="E36" i="2"/>
  <c r="D36" i="2"/>
  <c r="C36" i="2"/>
  <c r="L35" i="2"/>
  <c r="N35" i="2" s="1"/>
  <c r="K35" i="2"/>
  <c r="M35" i="2" s="1"/>
  <c r="E35" i="2"/>
  <c r="D35" i="2"/>
  <c r="D20" i="2"/>
  <c r="C20" i="2"/>
  <c r="L16" i="2"/>
  <c r="N16" i="2" s="1"/>
  <c r="K16" i="2"/>
  <c r="M16" i="2"/>
  <c r="D16" i="2"/>
  <c r="C16" i="2"/>
  <c r="L15" i="2"/>
  <c r="N15" i="2"/>
  <c r="K15" i="2"/>
  <c r="M15" i="2" s="1"/>
  <c r="D15" i="2"/>
  <c r="C15" i="2"/>
  <c r="L14" i="2"/>
  <c r="N14" i="2" s="1"/>
  <c r="K14" i="2"/>
  <c r="M14" i="2" s="1"/>
  <c r="C14" i="2"/>
  <c r="L13" i="2"/>
  <c r="N13" i="2" s="1"/>
  <c r="K13" i="2"/>
  <c r="M13" i="2" s="1"/>
  <c r="E13" i="2"/>
  <c r="D13" i="2"/>
  <c r="C13" i="2"/>
  <c r="L12" i="2"/>
  <c r="N12" i="2" s="1"/>
  <c r="K12" i="2"/>
  <c r="M12" i="2" s="1"/>
  <c r="E12" i="2"/>
  <c r="D12" i="2"/>
  <c r="C12" i="2"/>
  <c r="K63" i="8"/>
  <c r="N13" i="8"/>
  <c r="J42" i="5" l="1"/>
  <c r="M42" i="4"/>
  <c r="L19" i="4"/>
  <c r="O37" i="4"/>
  <c r="O42" i="4" s="1"/>
  <c r="O63" i="4"/>
  <c r="L85" i="4"/>
  <c r="M19" i="4"/>
  <c r="N14" i="4"/>
  <c r="N19" i="4" s="1"/>
  <c r="N80" i="4"/>
  <c r="N85" i="4" s="1"/>
  <c r="N63" i="4"/>
  <c r="O85" i="4"/>
  <c r="N42" i="4"/>
  <c r="L63" i="4"/>
  <c r="M63" i="4"/>
  <c r="M85" i="4"/>
  <c r="O16" i="4"/>
  <c r="O19" i="4" s="1"/>
  <c r="L42" i="4"/>
  <c r="K86" i="10"/>
  <c r="L86" i="10"/>
  <c r="J41" i="10"/>
  <c r="M81" i="10"/>
  <c r="M86" i="10" s="1"/>
  <c r="K41" i="10"/>
  <c r="L18" i="10"/>
  <c r="K18" i="10"/>
  <c r="M13" i="10"/>
  <c r="M18" i="10" s="1"/>
  <c r="M41" i="10"/>
  <c r="L41" i="10"/>
  <c r="L64" i="10"/>
  <c r="M64" i="10"/>
  <c r="J18" i="10"/>
  <c r="K64" i="10"/>
  <c r="J64" i="10"/>
  <c r="J86" i="10"/>
  <c r="K85" i="8"/>
  <c r="M80" i="8"/>
  <c r="M85" i="8" s="1"/>
  <c r="L85" i="8"/>
  <c r="N349" i="2"/>
  <c r="M106" i="2"/>
  <c r="K172" i="2"/>
  <c r="L349" i="2"/>
  <c r="M349" i="2"/>
  <c r="J352" i="2" s="1"/>
  <c r="K349" i="2"/>
  <c r="N18" i="9"/>
  <c r="M155" i="3"/>
  <c r="O150" i="9"/>
  <c r="L85" i="9"/>
  <c r="M107" i="9"/>
  <c r="N128" i="9"/>
  <c r="N172" i="9"/>
  <c r="O85" i="9"/>
  <c r="L150" i="9"/>
  <c r="O41" i="9"/>
  <c r="L41" i="9"/>
  <c r="L40" i="3"/>
  <c r="K132" i="3"/>
  <c r="N109" i="3"/>
  <c r="N17" i="3"/>
  <c r="N40" i="3"/>
  <c r="K17" i="3"/>
  <c r="K86" i="3"/>
  <c r="M40" i="3"/>
  <c r="M63" i="3"/>
  <c r="N86" i="3"/>
  <c r="N132" i="3"/>
  <c r="N155" i="3"/>
  <c r="N63" i="3"/>
  <c r="M109" i="3"/>
  <c r="L17" i="3"/>
  <c r="K63" i="3"/>
  <c r="L86" i="3"/>
  <c r="K109" i="3"/>
  <c r="L132" i="3"/>
  <c r="K155" i="3"/>
  <c r="M14" i="3"/>
  <c r="M17" i="3" s="1"/>
  <c r="K40" i="3"/>
  <c r="L63" i="3"/>
  <c r="M83" i="3"/>
  <c r="M86" i="3" s="1"/>
  <c r="J89" i="3" s="1"/>
  <c r="L109" i="3"/>
  <c r="M129" i="3"/>
  <c r="M132" i="3" s="1"/>
  <c r="L155" i="3"/>
  <c r="L172" i="2"/>
  <c r="M128" i="2"/>
  <c r="N128" i="2"/>
  <c r="J131" i="2" s="1"/>
  <c r="K128" i="2"/>
  <c r="M17" i="2"/>
  <c r="J20" i="2" s="1"/>
  <c r="N17" i="2"/>
  <c r="K106" i="2"/>
  <c r="M62" i="2"/>
  <c r="K62" i="2"/>
  <c r="N238" i="2"/>
  <c r="M150" i="2"/>
  <c r="L150" i="2"/>
  <c r="M84" i="2"/>
  <c r="K84" i="2"/>
  <c r="M40" i="2"/>
  <c r="J43" i="2" s="1"/>
  <c r="L40" i="2"/>
  <c r="L194" i="2"/>
  <c r="M282" i="2"/>
  <c r="M304" i="2"/>
  <c r="K282" i="2"/>
  <c r="N282" i="2"/>
  <c r="N216" i="2"/>
  <c r="K17" i="2"/>
  <c r="L304" i="2"/>
  <c r="L216" i="2"/>
  <c r="M327" i="2"/>
  <c r="N260" i="2"/>
  <c r="N304" i="2"/>
  <c r="L238" i="2"/>
  <c r="L282" i="2"/>
  <c r="N194" i="2"/>
  <c r="N38" i="2"/>
  <c r="N40" i="2" s="1"/>
  <c r="K304" i="2"/>
  <c r="N327" i="2"/>
  <c r="N146" i="2"/>
  <c r="N150" i="2" s="1"/>
  <c r="N84" i="2"/>
  <c r="J87" i="2" s="1"/>
  <c r="O172" i="9"/>
  <c r="K175" i="9" s="1"/>
  <c r="O18" i="9"/>
  <c r="K21" i="9" s="1"/>
  <c r="O63" i="9"/>
  <c r="N63" i="9"/>
  <c r="K66" i="9" s="1"/>
  <c r="O107" i="9"/>
  <c r="O128" i="9"/>
  <c r="N107" i="9"/>
  <c r="N150" i="9"/>
  <c r="K153" i="9" s="1"/>
  <c r="M150" i="9"/>
  <c r="L18" i="9"/>
  <c r="M41" i="9"/>
  <c r="L63" i="9"/>
  <c r="M85" i="9"/>
  <c r="L128" i="9"/>
  <c r="L172" i="9"/>
  <c r="M18" i="9"/>
  <c r="N38" i="9"/>
  <c r="N41" i="9" s="1"/>
  <c r="K44" i="9" s="1"/>
  <c r="M63" i="9"/>
  <c r="N82" i="9"/>
  <c r="N85" i="9" s="1"/>
  <c r="L107" i="9"/>
  <c r="M128" i="9"/>
  <c r="M172" i="9"/>
  <c r="N84" i="8"/>
  <c r="N85" i="8" s="1"/>
  <c r="J88" i="8" s="1"/>
  <c r="K238" i="8"/>
  <c r="N238" i="8"/>
  <c r="L238" i="8"/>
  <c r="M238" i="8"/>
  <c r="J241" i="8" s="1"/>
  <c r="L216" i="8"/>
  <c r="M216" i="8"/>
  <c r="N211" i="8"/>
  <c r="N216" i="8" s="1"/>
  <c r="J219" i="8" s="1"/>
  <c r="K216" i="8"/>
  <c r="K194" i="8"/>
  <c r="N194" i="8"/>
  <c r="M189" i="8"/>
  <c r="M194" i="8" s="1"/>
  <c r="J197" i="8" s="1"/>
  <c r="L194" i="8"/>
  <c r="M173" i="8"/>
  <c r="J176" i="8" s="1"/>
  <c r="N173" i="8"/>
  <c r="K173" i="8"/>
  <c r="L173" i="8"/>
  <c r="M151" i="8"/>
  <c r="N151" i="8"/>
  <c r="K151" i="8"/>
  <c r="L151" i="8"/>
  <c r="M129" i="8"/>
  <c r="N129" i="8"/>
  <c r="J132" i="8"/>
  <c r="K129" i="8"/>
  <c r="L129" i="8"/>
  <c r="K107" i="8"/>
  <c r="M282" i="8"/>
  <c r="L282" i="8"/>
  <c r="N277" i="8"/>
  <c r="N282" i="8" s="1"/>
  <c r="K282" i="8"/>
  <c r="M84" i="14"/>
  <c r="L107" i="8"/>
  <c r="K40" i="14"/>
  <c r="M35" i="14"/>
  <c r="L40" i="14"/>
  <c r="N63" i="8"/>
  <c r="L260" i="8"/>
  <c r="M260" i="8"/>
  <c r="N255" i="8"/>
  <c r="N260" i="8" s="1"/>
  <c r="J263" i="8" s="1"/>
  <c r="K260" i="8"/>
  <c r="N41" i="8"/>
  <c r="M41" i="8"/>
  <c r="J44" i="8" s="1"/>
  <c r="L62" i="14"/>
  <c r="M62" i="14"/>
  <c r="J65" i="14" s="1"/>
  <c r="M102" i="14"/>
  <c r="M107" i="14" s="1"/>
  <c r="J110" i="14" s="1"/>
  <c r="L107" i="14"/>
  <c r="N18" i="14"/>
  <c r="N62" i="14"/>
  <c r="N84" i="14"/>
  <c r="J87" i="14" s="1"/>
  <c r="M18" i="14"/>
  <c r="M40" i="14"/>
  <c r="K18" i="14"/>
  <c r="L18" i="14"/>
  <c r="K84" i="14"/>
  <c r="N37" i="14"/>
  <c r="N40" i="14" s="1"/>
  <c r="K62" i="14"/>
  <c r="L84" i="14"/>
  <c r="N106" i="2"/>
  <c r="J109" i="2" s="1"/>
  <c r="M216" i="2"/>
  <c r="N18" i="8"/>
  <c r="L327" i="2"/>
  <c r="K327" i="2"/>
  <c r="K216" i="2"/>
  <c r="L128" i="2"/>
  <c r="K40" i="2"/>
  <c r="N57" i="2"/>
  <c r="N62" i="2" s="1"/>
  <c r="J65" i="2" s="1"/>
  <c r="L62" i="2"/>
  <c r="L84" i="2"/>
  <c r="M233" i="2"/>
  <c r="M238" i="2" s="1"/>
  <c r="J241" i="2" s="1"/>
  <c r="K238" i="2"/>
  <c r="K260" i="2"/>
  <c r="M255" i="2"/>
  <c r="M260" i="2" s="1"/>
  <c r="K150" i="2"/>
  <c r="K41" i="8"/>
  <c r="K194" i="2"/>
  <c r="L106" i="2"/>
  <c r="L260" i="2"/>
  <c r="L63" i="8"/>
  <c r="N102" i="8"/>
  <c r="N107" i="8" s="1"/>
  <c r="L17" i="2"/>
  <c r="M13" i="8"/>
  <c r="M18" i="8" s="1"/>
  <c r="K18" i="8"/>
  <c r="N15" i="8"/>
  <c r="L18" i="8"/>
  <c r="M63" i="8"/>
  <c r="J66" i="8" s="1"/>
  <c r="M107" i="8"/>
  <c r="M167" i="2"/>
  <c r="M172" i="2" s="1"/>
  <c r="J175" i="2" s="1"/>
  <c r="M189" i="2"/>
  <c r="M194" i="2" s="1"/>
  <c r="L41" i="8"/>
  <c r="K88" i="4" l="1"/>
  <c r="K22" i="4"/>
  <c r="I67" i="10"/>
  <c r="K45" i="4"/>
  <c r="K66" i="4"/>
  <c r="I89" i="10"/>
  <c r="I44" i="10"/>
  <c r="I21" i="10"/>
  <c r="J158" i="3"/>
  <c r="J135" i="3"/>
  <c r="J112" i="3"/>
  <c r="J20" i="3"/>
  <c r="J43" i="3"/>
  <c r="K88" i="9"/>
  <c r="K131" i="9"/>
  <c r="J66" i="3"/>
  <c r="J153" i="2"/>
  <c r="J330" i="2"/>
  <c r="J197" i="2"/>
  <c r="J285" i="2"/>
  <c r="J263" i="2"/>
  <c r="J219" i="2"/>
  <c r="J307" i="2"/>
  <c r="K110" i="9"/>
  <c r="J154" i="8"/>
  <c r="J285" i="8"/>
  <c r="J110" i="8"/>
  <c r="J21" i="14"/>
  <c r="J43" i="14"/>
  <c r="J21" i="8"/>
</calcChain>
</file>

<file path=xl/sharedStrings.xml><?xml version="1.0" encoding="utf-8"?>
<sst xmlns="http://schemas.openxmlformats.org/spreadsheetml/2006/main" count="2732" uniqueCount="269">
  <si>
    <t>1</t>
  </si>
  <si>
    <t>4</t>
  </si>
  <si>
    <t>6</t>
  </si>
  <si>
    <t>8</t>
  </si>
  <si>
    <t>9</t>
  </si>
  <si>
    <t>10</t>
  </si>
  <si>
    <t>11</t>
  </si>
  <si>
    <t>13</t>
  </si>
  <si>
    <t>16</t>
  </si>
  <si>
    <t>17</t>
  </si>
  <si>
    <t>20</t>
  </si>
  <si>
    <t>21</t>
  </si>
  <si>
    <t>22</t>
  </si>
  <si>
    <t>23</t>
  </si>
  <si>
    <t>25</t>
  </si>
  <si>
    <t>26</t>
  </si>
  <si>
    <t>27</t>
  </si>
  <si>
    <t>30</t>
  </si>
  <si>
    <t>32</t>
  </si>
  <si>
    <t>EST</t>
  </si>
  <si>
    <t>Finnish Table Tennis Association</t>
  </si>
  <si>
    <t>PÄIVÄMÄÄRÄ</t>
  </si>
  <si>
    <t xml:space="preserve">FINLANDIA OPEN </t>
  </si>
  <si>
    <t>SARJA-LOHKO</t>
  </si>
  <si>
    <t>Men</t>
  </si>
  <si>
    <t>Joukkue</t>
  </si>
  <si>
    <t>A</t>
  </si>
  <si>
    <t>X</t>
  </si>
  <si>
    <t>B</t>
  </si>
  <si>
    <t>Y</t>
  </si>
  <si>
    <t>Nelinpelaajat (täytä erikseen)</t>
  </si>
  <si>
    <t>Vain erän jäännöspisteet (-0:n eteen tekstimuotoilupilkku)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</si>
  <si>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</si>
  <si>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</si>
  <si>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</si>
  <si>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</si>
  <si>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</si>
  <si>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</si>
  <si>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Erät</t>
  </si>
  <si>
    <t>K</t>
  </si>
  <si>
    <t>V</t>
  </si>
  <si>
    <t>A-X</t>
  </si>
  <si>
    <t>B-Y</t>
  </si>
  <si>
    <t>Nelinp</t>
  </si>
  <si>
    <t>A-Y</t>
  </si>
  <si>
    <t>B-X</t>
  </si>
  <si>
    <t>Tulos</t>
  </si>
  <si>
    <t>Allekirjoitukset</t>
  </si>
  <si>
    <t>Kotijoukkue</t>
  </si>
  <si>
    <t>Vierasjoukkue</t>
  </si>
  <si>
    <t>Tuomari</t>
  </si>
  <si>
    <t>Voittaja</t>
  </si>
  <si>
    <t>BEL</t>
  </si>
  <si>
    <t>Women</t>
  </si>
  <si>
    <t>JPN 1</t>
  </si>
  <si>
    <t>JPN 2</t>
  </si>
  <si>
    <t>FRONTH Erika</t>
  </si>
  <si>
    <t>KIRICHENKO Anna</t>
  </si>
  <si>
    <t>Men´s Team</t>
  </si>
  <si>
    <t>UKR</t>
  </si>
  <si>
    <t>DEN</t>
  </si>
  <si>
    <t>Women´s Team</t>
  </si>
  <si>
    <t>2-0</t>
  </si>
  <si>
    <t>FIN 1</t>
  </si>
  <si>
    <t>O´CONNOR Miikka</t>
  </si>
  <si>
    <t>RUS 2</t>
  </si>
  <si>
    <t>Nikulin Ivan</t>
  </si>
  <si>
    <t>ESP 2</t>
  </si>
  <si>
    <t>RUS 4</t>
  </si>
  <si>
    <t>SWE 1</t>
  </si>
  <si>
    <t>KORIYAMA HOKUTO</t>
  </si>
  <si>
    <t>ESP 1</t>
  </si>
  <si>
    <t>ABDULWAHHAB Mohammed</t>
  </si>
  <si>
    <t>LAANE Lauri</t>
  </si>
  <si>
    <t>Haug Borgar</t>
  </si>
  <si>
    <t>RUS 1</t>
  </si>
  <si>
    <t>SWE 2</t>
  </si>
  <si>
    <t>NETTARP Bruno</t>
  </si>
  <si>
    <t>ESP 4</t>
  </si>
  <si>
    <t>SWE 3</t>
  </si>
  <si>
    <t>ESP 3</t>
  </si>
  <si>
    <t>ZHOLUDEV Denis</t>
  </si>
  <si>
    <t>SARSEMBAYEV Dias</t>
  </si>
  <si>
    <t>2-1</t>
  </si>
  <si>
    <t>Fedotov Petr</t>
  </si>
  <si>
    <t>Volin  Lev</t>
  </si>
  <si>
    <t>DEGROS Nicolas</t>
  </si>
  <si>
    <t>RASSENFOSSE Adrien</t>
  </si>
  <si>
    <t>ERIKSSON Sofie</t>
  </si>
  <si>
    <t>JAGNENKOVA Alina</t>
  </si>
  <si>
    <t>GRIGORJAN Karina</t>
  </si>
  <si>
    <t>Mikhailova Daria</t>
  </si>
  <si>
    <t>Safronova Aleksandra</t>
  </si>
  <si>
    <t>Postyliakova Taisiia</t>
  </si>
  <si>
    <t>BURKOVA Anastasia</t>
  </si>
  <si>
    <t>ENG 2</t>
  </si>
  <si>
    <t>SEYAMA SAKI</t>
  </si>
  <si>
    <t>FIN 2</t>
  </si>
  <si>
    <t>ERKHEIKKI Sofia</t>
  </si>
  <si>
    <t>OKSANEN Jannika</t>
  </si>
  <si>
    <t>PAYET DENISE</t>
  </si>
  <si>
    <t>PEAKE LOIS</t>
  </si>
  <si>
    <t>OLAH Benedek</t>
  </si>
  <si>
    <t>ESP 5</t>
  </si>
  <si>
    <t>SWE/ENG</t>
  </si>
  <si>
    <t>NOR 1</t>
  </si>
  <si>
    <t>KAZ 3</t>
  </si>
  <si>
    <t>EST 1</t>
  </si>
  <si>
    <t>RUS 3</t>
  </si>
  <si>
    <t>WALES</t>
  </si>
  <si>
    <t>VEN/IND</t>
  </si>
  <si>
    <t>KOR 1</t>
  </si>
  <si>
    <t>KAZ 2</t>
  </si>
  <si>
    <t>UKR/KOR</t>
  </si>
  <si>
    <t>ESP/ROU</t>
  </si>
  <si>
    <t>KAZ 1</t>
  </si>
  <si>
    <t>USA/CAN</t>
  </si>
  <si>
    <t>BEL/PAN</t>
  </si>
  <si>
    <t>NOR 2</t>
  </si>
  <si>
    <t>KOR 2</t>
  </si>
  <si>
    <t xml:space="preserve">BEL </t>
  </si>
  <si>
    <t>ALG</t>
  </si>
  <si>
    <t>EST 2</t>
  </si>
  <si>
    <t>QAT</t>
  </si>
  <si>
    <t>NGR/POL</t>
  </si>
  <si>
    <t>FRI</t>
  </si>
  <si>
    <t>IRI</t>
  </si>
  <si>
    <t>ROU/RUS</t>
  </si>
  <si>
    <t>ENG 3</t>
  </si>
  <si>
    <t>FRA</t>
  </si>
  <si>
    <t>DEN/NED</t>
  </si>
  <si>
    <t xml:space="preserve">LTU </t>
  </si>
  <si>
    <t>ENG 1</t>
  </si>
  <si>
    <t>POL</t>
  </si>
  <si>
    <t>NIMI</t>
  </si>
  <si>
    <t>MAA</t>
  </si>
  <si>
    <t>PONS ARNAU</t>
  </si>
  <si>
    <t xml:space="preserve">VILARDELL ALBERT </t>
  </si>
  <si>
    <t>PAE Mihkel</t>
  </si>
  <si>
    <t>LINDMÄE Erik</t>
  </si>
  <si>
    <t>54</t>
  </si>
  <si>
    <t>WO</t>
  </si>
  <si>
    <t>MORITA AYANE</t>
  </si>
  <si>
    <t>Vishnykova Olga</t>
  </si>
  <si>
    <t>Krekina Svetlana</t>
  </si>
  <si>
    <t>ALMAGAMBETOVA Gaukhar</t>
  </si>
  <si>
    <t>ALIMBAYEVA Aiya</t>
  </si>
  <si>
    <t>GREBENIUK Andriy</t>
  </si>
  <si>
    <t>LIMONOV Anton</t>
  </si>
  <si>
    <t>Buch Andersen Martin</t>
  </si>
  <si>
    <t>Bergstrøm Christensen Thor</t>
  </si>
  <si>
    <t>ROU / RUS</t>
  </si>
  <si>
    <t>Singeorzan Arina</t>
  </si>
  <si>
    <t>BAASAN Nomin</t>
  </si>
  <si>
    <t>TANSKA Caroline</t>
  </si>
  <si>
    <t>JANG SEONGIL</t>
  </si>
  <si>
    <t>LEE GIHUN</t>
  </si>
  <si>
    <t>Shevnin Semen</t>
  </si>
  <si>
    <t>Rozhkov Mikhail</t>
  </si>
  <si>
    <t>HUD Veronika</t>
  </si>
  <si>
    <t>DYMYTRENKO Anastasiia</t>
  </si>
  <si>
    <t>Tentser Liubov</t>
  </si>
  <si>
    <t>Golubeva Ekaterina</t>
  </si>
  <si>
    <t>ÑÍGUEZ MARINA</t>
  </si>
  <si>
    <t>PÉREZ ANDREA</t>
  </si>
  <si>
    <t>SAPAROVA  Alsu</t>
  </si>
  <si>
    <t>AKASHEVA  Zauresh</t>
  </si>
  <si>
    <t>Vetvik Finn</t>
  </si>
  <si>
    <t>Babsvik Marlone</t>
  </si>
  <si>
    <t>GUTIÉRREZ MARC</t>
  </si>
  <si>
    <t>VALERO JAVIER</t>
  </si>
  <si>
    <t>37</t>
  </si>
  <si>
    <t>44</t>
  </si>
  <si>
    <t>EDVINSSON Jennie</t>
  </si>
  <si>
    <t>Cobas Judith</t>
  </si>
  <si>
    <t>FERNÁNDEZ ALBA</t>
  </si>
  <si>
    <t>KIM HANA</t>
  </si>
  <si>
    <t>LEE YEONHUI</t>
  </si>
  <si>
    <t>Komova Anastasiia</t>
  </si>
  <si>
    <t>COLLIER EVANGELINE</t>
  </si>
  <si>
    <t>THEMNÈR Alva</t>
  </si>
  <si>
    <t>JÖNSSON Kornelia</t>
  </si>
  <si>
    <t>PFEFER Laura</t>
  </si>
  <si>
    <t>FORT Nolwenn</t>
  </si>
  <si>
    <t>PATTERSON MOLLIE</t>
  </si>
  <si>
    <t>BOLTON EMILY</t>
  </si>
  <si>
    <t>LAVROVA Anastassiya</t>
  </si>
  <si>
    <t>KHUSSEINOVA Gulchekhra</t>
  </si>
  <si>
    <t>KIM JIMIN</t>
  </si>
  <si>
    <t>KWON AHHYEON</t>
  </si>
  <si>
    <t>Chernova Daria</t>
  </si>
  <si>
    <t>Abraamian Elizabet</t>
  </si>
  <si>
    <t>LTU</t>
  </si>
  <si>
    <t>NAKAHATA NATSUMI</t>
  </si>
  <si>
    <t>TOKUNAGA MIKO</t>
  </si>
  <si>
    <t>Riliskyte Emilija</t>
  </si>
  <si>
    <t>Riliskyte Kornelija</t>
  </si>
  <si>
    <t xml:space="preserve">POL </t>
  </si>
  <si>
    <t>GIDNEY MEGAN</t>
  </si>
  <si>
    <t>Pęk  Karolina</t>
  </si>
  <si>
    <t>Wołowiec Dominika</t>
  </si>
  <si>
    <t>DE LAS HERAS RAFAEL</t>
  </si>
  <si>
    <t>AYUSO ÁNGEL</t>
  </si>
  <si>
    <t>SOINE Samuli</t>
  </si>
  <si>
    <t>BLADH Samuel</t>
  </si>
  <si>
    <t>Berner Sondre</t>
  </si>
  <si>
    <t>KENZHIGULOV Dastan</t>
  </si>
  <si>
    <t>Tuytruymov Alexandr</t>
  </si>
  <si>
    <t>Isakov Ilia</t>
  </si>
  <si>
    <t>Wykes Jordan</t>
  </si>
  <si>
    <t>Correa Cecilio</t>
  </si>
  <si>
    <t>MONDAL RAJ</t>
  </si>
  <si>
    <t>SANDSTROM Per</t>
  </si>
  <si>
    <t>ROSÈN Ture</t>
  </si>
  <si>
    <t>ENDO RYOMA</t>
  </si>
  <si>
    <t>GERASSIMENKO Alexandr</t>
  </si>
  <si>
    <t>ZHAMAL Bekulan</t>
  </si>
  <si>
    <t>SWE / ENG</t>
  </si>
  <si>
    <t>WAL</t>
  </si>
  <si>
    <t>Evans Callum</t>
  </si>
  <si>
    <t>THIMON Jonathan</t>
  </si>
  <si>
    <t>Artemenko Nikita</t>
  </si>
  <si>
    <t>JANG HANJAE</t>
  </si>
  <si>
    <t>PARK MINJUN</t>
  </si>
  <si>
    <t>RASSENFOSSE ADRIEN</t>
  </si>
  <si>
    <t>DEGROS NICOLAS</t>
  </si>
  <si>
    <t>OJALA Matias</t>
  </si>
  <si>
    <t>PIHKALA Arttu</t>
  </si>
  <si>
    <t>NGR / POL</t>
  </si>
  <si>
    <t>Akindiya Isamila Alani</t>
  </si>
  <si>
    <t>Wang Yimu</t>
  </si>
  <si>
    <t>KAKITSUKA MASATO</t>
  </si>
  <si>
    <t>ICHINOSE TAKUMI</t>
  </si>
  <si>
    <t>Al-Naggar  Abdulrahman</t>
  </si>
  <si>
    <t>ANDERSSON Anton</t>
  </si>
  <si>
    <t>WÅNGGREN Albin</t>
  </si>
  <si>
    <t xml:space="preserve">USA / CAN </t>
  </si>
  <si>
    <t>KELBUGANOV Timur</t>
  </si>
  <si>
    <t>Yeung Terence</t>
  </si>
  <si>
    <t>Pech Seth</t>
  </si>
  <si>
    <t>VEN / IND</t>
  </si>
  <si>
    <t>LILLO ALBERTO</t>
  </si>
  <si>
    <t>RUIZ FRANCISCO</t>
  </si>
  <si>
    <t xml:space="preserve">UKR / KOR </t>
  </si>
  <si>
    <t>ESP / ROU</t>
  </si>
  <si>
    <t>Cazacu  Alexandru</t>
  </si>
  <si>
    <t>MASIP JOAN</t>
  </si>
  <si>
    <t>PARK CHANGGEON</t>
  </si>
  <si>
    <t>SINKEVYCH Bohdan</t>
  </si>
  <si>
    <t>BEL / PAN</t>
  </si>
  <si>
    <t xml:space="preserve">UKR </t>
  </si>
  <si>
    <t>Vanish Jacobo</t>
  </si>
  <si>
    <t>LAFFINEUR LOUIS</t>
  </si>
  <si>
    <t>SORIA JAVIER</t>
  </si>
  <si>
    <t>NÚÑEZ MIGUEL</t>
  </si>
  <si>
    <t>KANT Kristjan</t>
  </si>
  <si>
    <t>33</t>
  </si>
  <si>
    <t>41</t>
  </si>
  <si>
    <t>48</t>
  </si>
  <si>
    <t>49</t>
  </si>
  <si>
    <t>60</t>
  </si>
  <si>
    <t>64</t>
  </si>
  <si>
    <t>DEN / NED</t>
  </si>
  <si>
    <t>De Hoop Sanne</t>
  </si>
  <si>
    <t>Christensen Stefanie</t>
  </si>
  <si>
    <t>SHAHSAVARI Neda</t>
  </si>
  <si>
    <t>ASHTARI Mahshid</t>
  </si>
  <si>
    <t>wo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</si>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</sst>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h:mm"/>
    <numFmt numFmtId="165" formatCode="dd/mm/yyyy"/>
    <numFmt numFmtId="166" formatCode="0_)"/>
    <numFmt numFmtId="167" formatCode="mm/yy"/>
  </numFmts>
  <fonts count="18" x14ac:knownFonts="1">
    <font>
      <sz val="11"/>
      <color indexed="8"/>
      <name val="Calibri"/>
      <family val="2"/>
    </font>
    <font>
      <sz val="10"/>
      <name val="Courier New"/>
      <family val="3"/>
    </font>
    <font>
      <sz val="11"/>
      <color indexed="60"/>
      <name val="Calibri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3"/>
      <color indexed="8"/>
      <name val="Calibri"/>
      <family val="2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"/>
      <name val="Calibri"/>
      <family val="2"/>
    </font>
    <font>
      <sz val="14"/>
      <color indexed="8"/>
      <name val="Calibri"/>
      <family val="2"/>
    </font>
    <font>
      <b/>
      <sz val="15"/>
      <color indexed="8"/>
      <name val="Calibri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0" borderId="0"/>
    <xf numFmtId="0" fontId="2" fillId="5" borderId="0" applyNumberFormat="0" applyBorder="0" applyAlignment="0" applyProtection="0"/>
    <xf numFmtId="0" fontId="3" fillId="0" borderId="0"/>
    <xf numFmtId="0" fontId="4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0" fontId="3" fillId="0" borderId="0" xfId="0" applyFont="1" applyBorder="1"/>
    <xf numFmtId="0" fontId="7" fillId="0" borderId="0" xfId="0" applyFont="1"/>
    <xf numFmtId="0" fontId="3" fillId="0" borderId="0" xfId="0" applyFont="1" applyBorder="1" applyProtection="1"/>
    <xf numFmtId="0" fontId="3" fillId="0" borderId="8" xfId="0" applyFont="1" applyFill="1" applyBorder="1" applyProtection="1"/>
    <xf numFmtId="0" fontId="7" fillId="0" borderId="9" xfId="0" applyFont="1" applyFill="1" applyBorder="1" applyProtection="1"/>
    <xf numFmtId="0" fontId="3" fillId="0" borderId="10" xfId="0" applyFont="1" applyBorder="1"/>
    <xf numFmtId="0" fontId="3" fillId="0" borderId="11" xfId="0" applyFont="1" applyBorder="1"/>
    <xf numFmtId="0" fontId="7" fillId="0" borderId="0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3" fillId="0" borderId="4" xfId="0" applyFont="1" applyBorder="1"/>
    <xf numFmtId="2" fontId="3" fillId="0" borderId="12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 applyProtection="1">
      <alignment horizontal="left" vertical="center" indent="2"/>
      <protection locked="0"/>
    </xf>
    <xf numFmtId="0" fontId="7" fillId="8" borderId="8" xfId="0" applyFont="1" applyFill="1" applyBorder="1" applyAlignment="1" applyProtection="1">
      <alignment horizontal="left" vertical="center" indent="2"/>
      <protection locked="0"/>
    </xf>
    <xf numFmtId="0" fontId="10" fillId="0" borderId="9" xfId="0" applyFont="1" applyBorder="1" applyAlignment="1" applyProtection="1">
      <alignment horizontal="left" vertical="center" indent="2"/>
      <protection locked="0"/>
    </xf>
    <xf numFmtId="0" fontId="10" fillId="0" borderId="10" xfId="0" applyFont="1" applyBorder="1" applyAlignment="1" applyProtection="1">
      <alignment horizontal="left" vertical="center" indent="2"/>
      <protection locked="0"/>
    </xf>
    <xf numFmtId="2" fontId="7" fillId="0" borderId="1" xfId="0" applyNumberFormat="1" applyFont="1" applyFill="1" applyBorder="1" applyAlignment="1">
      <alignment horizontal="center"/>
    </xf>
    <xf numFmtId="0" fontId="3" fillId="0" borderId="10" xfId="0" applyFont="1" applyFill="1" applyBorder="1" applyAlignment="1" applyProtection="1">
      <protection locked="0"/>
    </xf>
    <xf numFmtId="0" fontId="7" fillId="0" borderId="0" xfId="0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2" fontId="9" fillId="0" borderId="12" xfId="0" applyNumberFormat="1" applyFont="1" applyFill="1" applyBorder="1" applyAlignment="1">
      <alignment horizontal="left"/>
    </xf>
    <xf numFmtId="2" fontId="9" fillId="0" borderId="12" xfId="0" applyNumberFormat="1" applyFont="1" applyFill="1" applyBorder="1" applyAlignment="1" applyProtection="1">
      <alignment horizontal="left"/>
      <protection locked="0"/>
    </xf>
    <xf numFmtId="0" fontId="3" fillId="0" borderId="4" xfId="0" applyFont="1" applyFill="1" applyBorder="1" applyProtection="1">
      <protection locked="0"/>
    </xf>
    <xf numFmtId="2" fontId="3" fillId="0" borderId="0" xfId="0" applyNumberFormat="1" applyFont="1" applyFill="1" applyBorder="1"/>
    <xf numFmtId="0" fontId="3" fillId="0" borderId="0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7" fillId="0" borderId="0" xfId="0" applyFont="1" applyBorder="1" applyAlignment="1" applyProtection="1">
      <alignment horizontal="left"/>
    </xf>
    <xf numFmtId="0" fontId="7" fillId="0" borderId="12" xfId="0" applyFont="1" applyBorder="1" applyAlignment="1" applyProtection="1">
      <alignment horizontal="center"/>
    </xf>
    <xf numFmtId="0" fontId="7" fillId="0" borderId="12" xfId="0" applyFont="1" applyBorder="1" applyAlignment="1">
      <alignment horizontal="center"/>
    </xf>
    <xf numFmtId="0" fontId="3" fillId="0" borderId="9" xfId="0" applyNumberFormat="1" applyFont="1" applyBorder="1" applyProtection="1"/>
    <xf numFmtId="166" fontId="3" fillId="8" borderId="12" xfId="0" applyNumberFormat="1" applyFont="1" applyFill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</xf>
    <xf numFmtId="0" fontId="3" fillId="0" borderId="13" xfId="0" applyNumberFormat="1" applyFont="1" applyBorder="1" applyAlignment="1">
      <alignment horizontal="center"/>
    </xf>
    <xf numFmtId="0" fontId="7" fillId="0" borderId="12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3" fillId="0" borderId="14" xfId="0" applyNumberFormat="1" applyFont="1" applyBorder="1" applyAlignment="1" applyProtection="1">
      <alignment horizontal="left"/>
    </xf>
    <xf numFmtId="166" fontId="3" fillId="8" borderId="3" xfId="0" applyNumberFormat="1" applyFont="1" applyFill="1" applyBorder="1" applyAlignment="1" applyProtection="1">
      <alignment horizontal="center"/>
      <protection locked="0"/>
    </xf>
    <xf numFmtId="166" fontId="3" fillId="8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Protection="1"/>
    <xf numFmtId="166" fontId="3" fillId="8" borderId="12" xfId="0" applyNumberFormat="1" applyFont="1" applyFill="1" applyBorder="1" applyAlignment="1" applyProtection="1">
      <alignment horizontal="center" vertical="center"/>
      <protection locked="0"/>
    </xf>
    <xf numFmtId="166" fontId="3" fillId="8" borderId="5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Border="1" applyProtection="1"/>
    <xf numFmtId="0" fontId="3" fillId="0" borderId="9" xfId="0" applyFont="1" applyBorder="1"/>
    <xf numFmtId="0" fontId="3" fillId="0" borderId="12" xfId="0" applyFont="1" applyFill="1" applyBorder="1" applyAlignment="1" applyProtection="1">
      <alignment horizontal="center"/>
    </xf>
    <xf numFmtId="0" fontId="7" fillId="9" borderId="15" xfId="0" applyFont="1" applyFill="1" applyBorder="1" applyAlignment="1" applyProtection="1">
      <alignment horizontal="center"/>
    </xf>
    <xf numFmtId="0" fontId="7" fillId="9" borderId="16" xfId="0" applyFont="1" applyFill="1" applyBorder="1" applyAlignment="1" applyProtection="1">
      <alignment horizontal="center"/>
    </xf>
    <xf numFmtId="0" fontId="3" fillId="0" borderId="0" xfId="0" applyFont="1"/>
    <xf numFmtId="167" fontId="3" fillId="0" borderId="0" xfId="0" applyNumberFormat="1" applyFont="1" applyBorder="1" applyProtection="1"/>
    <xf numFmtId="49" fontId="3" fillId="0" borderId="0" xfId="0" applyNumberFormat="1" applyFont="1" applyBorder="1" applyProtection="1"/>
    <xf numFmtId="0" fontId="3" fillId="0" borderId="17" xfId="0" applyFont="1" applyFill="1" applyBorder="1" applyProtection="1">
      <protection locked="0"/>
    </xf>
    <xf numFmtId="0" fontId="7" fillId="0" borderId="18" xfId="0" applyFont="1" applyFill="1" applyBorder="1" applyAlignment="1" applyProtection="1">
      <alignment horizontal="left" vertical="center" indent="2"/>
      <protection locked="0"/>
    </xf>
    <xf numFmtId="0" fontId="3" fillId="0" borderId="6" xfId="0" applyFont="1" applyBorder="1"/>
    <xf numFmtId="0" fontId="3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vertical="center" indent="2"/>
      <protection locked="0"/>
    </xf>
    <xf numFmtId="0" fontId="3" fillId="0" borderId="19" xfId="0" applyFont="1" applyBorder="1"/>
    <xf numFmtId="0" fontId="3" fillId="0" borderId="1" xfId="0" applyFont="1" applyBorder="1"/>
    <xf numFmtId="0" fontId="6" fillId="0" borderId="0" xfId="0" applyFont="1"/>
    <xf numFmtId="164" fontId="6" fillId="0" borderId="0" xfId="0" applyNumberFormat="1" applyFont="1" applyAlignment="1">
      <alignment horizontal="center"/>
    </xf>
    <xf numFmtId="0" fontId="0" fillId="0" borderId="0" xfId="0" applyBorder="1"/>
    <xf numFmtId="0" fontId="3" fillId="8" borderId="12" xfId="0" applyFont="1" applyFill="1" applyBorder="1" applyAlignment="1" applyProtection="1">
      <alignment horizontal="left" indent="1"/>
      <protection locked="0"/>
    </xf>
    <xf numFmtId="49" fontId="3" fillId="8" borderId="2" xfId="0" applyNumberFormat="1" applyFont="1" applyFill="1" applyBorder="1" applyAlignment="1" applyProtection="1">
      <alignment horizontal="left" indent="1"/>
      <protection locked="0"/>
    </xf>
    <xf numFmtId="0" fontId="3" fillId="0" borderId="12" xfId="0" applyFont="1" applyBorder="1" applyAlignment="1" applyProtection="1">
      <alignment horizontal="center"/>
    </xf>
    <xf numFmtId="0" fontId="7" fillId="9" borderId="20" xfId="0" applyFont="1" applyFill="1" applyBorder="1" applyAlignment="1" applyProtection="1">
      <alignment horizontal="left" vertical="center" indent="2"/>
    </xf>
    <xf numFmtId="0" fontId="7" fillId="8" borderId="10" xfId="0" applyFont="1" applyFill="1" applyBorder="1" applyAlignment="1" applyProtection="1">
      <alignment horizontal="center"/>
      <protection locked="0"/>
    </xf>
    <xf numFmtId="49" fontId="7" fillId="8" borderId="12" xfId="0" applyNumberFormat="1" applyFont="1" applyFill="1" applyBorder="1" applyAlignment="1" applyProtection="1">
      <alignment horizontal="left" vertical="center" indent="2"/>
      <protection locked="0"/>
    </xf>
    <xf numFmtId="165" fontId="7" fillId="8" borderId="10" xfId="0" applyNumberFormat="1" applyFont="1" applyFill="1" applyBorder="1" applyAlignment="1" applyProtection="1">
      <alignment horizontal="center"/>
      <protection locked="0"/>
    </xf>
    <xf numFmtId="20" fontId="6" fillId="0" borderId="0" xfId="0" applyNumberFormat="1" applyFont="1" applyAlignment="1">
      <alignment horizontal="center"/>
    </xf>
    <xf numFmtId="165" fontId="12" fillId="8" borderId="10" xfId="0" applyNumberFormat="1" applyFont="1" applyFill="1" applyBorder="1" applyAlignment="1" applyProtection="1">
      <alignment horizontal="center"/>
      <protection locked="0"/>
    </xf>
    <xf numFmtId="0" fontId="13" fillId="0" borderId="0" xfId="9" applyFont="1" applyFill="1" applyBorder="1" applyAlignment="1"/>
    <xf numFmtId="0" fontId="13" fillId="0" borderId="0" xfId="9" applyFont="1" applyFill="1" applyBorder="1" applyAlignment="1">
      <alignment horizontal="left"/>
    </xf>
    <xf numFmtId="0" fontId="14" fillId="0" borderId="0" xfId="0" applyFont="1"/>
    <xf numFmtId="0" fontId="3" fillId="8" borderId="12" xfId="0" applyFont="1" applyFill="1" applyBorder="1" applyAlignment="1" applyProtection="1">
      <alignment horizontal="left" indent="1"/>
      <protection locked="0"/>
    </xf>
    <xf numFmtId="49" fontId="3" fillId="8" borderId="2" xfId="0" applyNumberFormat="1" applyFont="1" applyFill="1" applyBorder="1" applyAlignment="1" applyProtection="1">
      <alignment horizontal="left" indent="1"/>
      <protection locked="0"/>
    </xf>
    <xf numFmtId="0" fontId="3" fillId="0" borderId="12" xfId="0" applyFont="1" applyBorder="1" applyAlignment="1" applyProtection="1">
      <alignment horizontal="center"/>
    </xf>
    <xf numFmtId="0" fontId="7" fillId="9" borderId="20" xfId="0" applyFont="1" applyFill="1" applyBorder="1" applyAlignment="1" applyProtection="1">
      <alignment horizontal="left" vertical="center" indent="2"/>
    </xf>
    <xf numFmtId="165" fontId="7" fillId="8" borderId="10" xfId="0" applyNumberFormat="1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center"/>
      <protection locked="0"/>
    </xf>
    <xf numFmtId="49" fontId="7" fillId="8" borderId="12" xfId="0" applyNumberFormat="1" applyFont="1" applyFill="1" applyBorder="1" applyAlignment="1" applyProtection="1">
      <alignment horizontal="left" vertical="center" indent="2"/>
      <protection locked="0"/>
    </xf>
    <xf numFmtId="20" fontId="6" fillId="0" borderId="0" xfId="0" applyNumberFormat="1" applyFont="1" applyBorder="1" applyAlignment="1">
      <alignment horizontal="center"/>
    </xf>
    <xf numFmtId="49" fontId="0" fillId="0" borderId="17" xfId="0" applyNumberFormat="1" applyFont="1" applyFill="1" applyBorder="1" applyAlignment="1" applyProtection="1">
      <alignment horizontal="left"/>
    </xf>
    <xf numFmtId="49" fontId="0" fillId="0" borderId="0" xfId="0" applyNumberFormat="1" applyFont="1" applyFill="1" applyBorder="1" applyAlignment="1" applyProtection="1">
      <alignment horizontal="left"/>
    </xf>
    <xf numFmtId="49" fontId="13" fillId="0" borderId="0" xfId="0" applyNumberFormat="1" applyFont="1" applyFill="1" applyBorder="1" applyAlignment="1" applyProtection="1">
      <alignment horizontal="left"/>
    </xf>
    <xf numFmtId="49" fontId="0" fillId="0" borderId="12" xfId="0" applyNumberFormat="1" applyFont="1" applyFill="1" applyBorder="1" applyAlignment="1" applyProtection="1">
      <alignment horizontal="left"/>
    </xf>
    <xf numFmtId="49" fontId="0" fillId="0" borderId="19" xfId="0" applyNumberFormat="1" applyFont="1" applyFill="1" applyBorder="1" applyAlignment="1" applyProtection="1">
      <alignment horizontal="left"/>
    </xf>
    <xf numFmtId="49" fontId="0" fillId="0" borderId="0" xfId="0" applyNumberFormat="1"/>
    <xf numFmtId="49" fontId="0" fillId="4" borderId="12" xfId="0" applyNumberFormat="1" applyFont="1" applyFill="1" applyBorder="1" applyAlignment="1" applyProtection="1">
      <alignment horizontal="left"/>
    </xf>
    <xf numFmtId="49" fontId="0" fillId="0" borderId="1" xfId="0" applyNumberFormat="1" applyFill="1" applyBorder="1" applyAlignment="1" applyProtection="1">
      <alignment horizontal="center"/>
    </xf>
    <xf numFmtId="49" fontId="0" fillId="0" borderId="2" xfId="0" applyNumberFormat="1" applyFont="1" applyFill="1" applyBorder="1" applyAlignment="1" applyProtection="1">
      <alignment horizontal="center"/>
    </xf>
    <xf numFmtId="49" fontId="0" fillId="0" borderId="1" xfId="0" applyNumberFormat="1" applyFont="1" applyFill="1" applyBorder="1" applyAlignment="1" applyProtection="1">
      <alignment horizontal="center"/>
    </xf>
    <xf numFmtId="49" fontId="0" fillId="0" borderId="7" xfId="0" applyNumberFormat="1" applyFont="1" applyFill="1" applyBorder="1" applyAlignment="1" applyProtection="1">
      <alignment horizontal="center"/>
    </xf>
    <xf numFmtId="49" fontId="0" fillId="0" borderId="4" xfId="0" applyNumberFormat="1" applyFont="1" applyFill="1" applyBorder="1" applyAlignment="1" applyProtection="1">
      <alignment horizontal="left"/>
    </xf>
    <xf numFmtId="49" fontId="0" fillId="0" borderId="3" xfId="0" applyNumberFormat="1" applyFont="1" applyFill="1" applyBorder="1" applyAlignment="1" applyProtection="1">
      <alignment horizontal="center"/>
    </xf>
    <xf numFmtId="49" fontId="0" fillId="0" borderId="11" xfId="0" applyNumberFormat="1" applyFont="1" applyFill="1" applyBorder="1" applyAlignment="1" applyProtection="1">
      <alignment horizontal="left"/>
    </xf>
    <xf numFmtId="49" fontId="0" fillId="0" borderId="9" xfId="0" applyNumberFormat="1" applyFont="1" applyFill="1" applyBorder="1" applyAlignment="1" applyProtection="1">
      <alignment horizontal="left"/>
    </xf>
    <xf numFmtId="49" fontId="0" fillId="0" borderId="14" xfId="0" applyNumberFormat="1" applyFill="1" applyBorder="1" applyAlignment="1" applyProtection="1">
      <alignment horizontal="left"/>
    </xf>
    <xf numFmtId="49" fontId="0" fillId="0" borderId="14" xfId="0" applyNumberFormat="1" applyFont="1" applyFill="1" applyBorder="1" applyAlignment="1" applyProtection="1">
      <alignment horizontal="left"/>
    </xf>
    <xf numFmtId="49" fontId="0" fillId="0" borderId="0" xfId="0" applyNumberFormat="1" applyBorder="1"/>
    <xf numFmtId="49" fontId="0" fillId="0" borderId="19" xfId="0" applyNumberFormat="1" applyBorder="1"/>
    <xf numFmtId="49" fontId="0" fillId="0" borderId="8" xfId="0" applyNumberFormat="1" applyFont="1" applyFill="1" applyBorder="1" applyAlignment="1" applyProtection="1">
      <alignment horizontal="left"/>
    </xf>
    <xf numFmtId="0" fontId="15" fillId="0" borderId="0" xfId="0" applyFont="1"/>
    <xf numFmtId="0" fontId="16" fillId="0" borderId="0" xfId="0" applyFont="1"/>
    <xf numFmtId="49" fontId="0" fillId="0" borderId="0" xfId="0" applyNumberFormat="1" applyFont="1" applyFill="1" applyBorder="1" applyAlignment="1" applyProtection="1">
      <alignment horizontal="center"/>
    </xf>
    <xf numFmtId="0" fontId="17" fillId="0" borderId="0" xfId="9" applyFont="1" applyFill="1" applyBorder="1" applyAlignment="1"/>
    <xf numFmtId="0" fontId="3" fillId="0" borderId="12" xfId="0" applyFont="1" applyBorder="1" applyAlignment="1" applyProtection="1">
      <alignment horizontal="center"/>
    </xf>
    <xf numFmtId="0" fontId="7" fillId="9" borderId="20" xfId="0" applyFont="1" applyFill="1" applyBorder="1" applyAlignment="1" applyProtection="1">
      <alignment horizontal="left" vertical="center" indent="2"/>
    </xf>
    <xf numFmtId="0" fontId="3" fillId="8" borderId="12" xfId="0" applyFont="1" applyFill="1" applyBorder="1" applyAlignment="1" applyProtection="1">
      <alignment horizontal="left" indent="1"/>
      <protection locked="0"/>
    </xf>
    <xf numFmtId="49" fontId="3" fillId="8" borderId="2" xfId="0" applyNumberFormat="1" applyFont="1" applyFill="1" applyBorder="1" applyAlignment="1" applyProtection="1">
      <alignment horizontal="left" indent="1"/>
      <protection locked="0"/>
    </xf>
    <xf numFmtId="165" fontId="7" fillId="8" borderId="10" xfId="0" applyNumberFormat="1" applyFont="1" applyFill="1" applyBorder="1" applyAlignment="1" applyProtection="1">
      <alignment horizontal="center"/>
      <protection locked="0"/>
    </xf>
    <xf numFmtId="0" fontId="7" fillId="8" borderId="10" xfId="0" applyFont="1" applyFill="1" applyBorder="1" applyAlignment="1" applyProtection="1">
      <alignment horizontal="center"/>
      <protection locked="0"/>
    </xf>
    <xf numFmtId="49" fontId="7" fillId="8" borderId="12" xfId="0" applyNumberFormat="1" applyFont="1" applyFill="1" applyBorder="1" applyAlignment="1" applyProtection="1">
      <alignment horizontal="left" vertical="center" indent="2"/>
      <protection locked="0"/>
    </xf>
    <xf numFmtId="0" fontId="3" fillId="8" borderId="8" xfId="0" quotePrefix="1" applyFont="1" applyFill="1" applyBorder="1" applyAlignment="1" applyProtection="1">
      <alignment horizontal="left" indent="1"/>
      <protection locked="0"/>
    </xf>
    <xf numFmtId="0" fontId="3" fillId="8" borderId="9" xfId="0" quotePrefix="1" applyFont="1" applyFill="1" applyBorder="1" applyAlignment="1" applyProtection="1">
      <alignment horizontal="left" indent="1"/>
      <protection locked="0"/>
    </xf>
    <xf numFmtId="0" fontId="3" fillId="8" borderId="10" xfId="0" quotePrefix="1" applyFont="1" applyFill="1" applyBorder="1" applyAlignment="1" applyProtection="1">
      <alignment horizontal="left" indent="1"/>
      <protection locked="0"/>
    </xf>
    <xf numFmtId="0" fontId="3" fillId="8" borderId="8" xfId="0" applyFont="1" applyFill="1" applyBorder="1" applyAlignment="1" applyProtection="1">
      <alignment horizontal="left" indent="1"/>
      <protection locked="0"/>
    </xf>
    <xf numFmtId="0" fontId="3" fillId="8" borderId="9" xfId="0" applyFont="1" applyFill="1" applyBorder="1" applyAlignment="1" applyProtection="1">
      <alignment horizontal="left" indent="1"/>
      <protection locked="0"/>
    </xf>
    <xf numFmtId="0" fontId="3" fillId="8" borderId="10" xfId="0" applyFont="1" applyFill="1" applyBorder="1" applyAlignment="1" applyProtection="1">
      <alignment horizontal="left" indent="1"/>
      <protection locked="0"/>
    </xf>
    <xf numFmtId="49" fontId="3" fillId="8" borderId="7" xfId="0" applyNumberFormat="1" applyFont="1" applyFill="1" applyBorder="1" applyAlignment="1" applyProtection="1">
      <alignment horizontal="left" indent="1"/>
      <protection locked="0"/>
    </xf>
    <xf numFmtId="49" fontId="3" fillId="8" borderId="14" xfId="0" applyNumberFormat="1" applyFont="1" applyFill="1" applyBorder="1" applyAlignment="1" applyProtection="1">
      <alignment horizontal="left" indent="1"/>
      <protection locked="0"/>
    </xf>
    <xf numFmtId="49" fontId="3" fillId="8" borderId="5" xfId="0" applyNumberFormat="1" applyFont="1" applyFill="1" applyBorder="1" applyAlignment="1" applyProtection="1">
      <alignment horizontal="left" indent="1"/>
      <protection locked="0"/>
    </xf>
    <xf numFmtId="14" fontId="7" fillId="8" borderId="10" xfId="0" applyNumberFormat="1" applyFont="1" applyFill="1" applyBorder="1" applyAlignment="1" applyProtection="1">
      <alignment horizontal="center"/>
      <protection locked="0"/>
    </xf>
  </cellXfs>
  <cellStyles count="11">
    <cellStyle name="60 % - Aksentti1 2" xfId="1" xr:uid="{00000000-0005-0000-0000-000000000000}"/>
    <cellStyle name="60 % - Aksentti2 2" xfId="2" xr:uid="{00000000-0005-0000-0000-000001000000}"/>
    <cellStyle name="60 % - Aksentti3 2" xfId="3" xr:uid="{00000000-0005-0000-0000-000002000000}"/>
    <cellStyle name="60 % - Aksentti4 2" xfId="4" xr:uid="{00000000-0005-0000-0000-000003000000}"/>
    <cellStyle name="60 % - Aksentti5 2" xfId="5" xr:uid="{00000000-0005-0000-0000-000004000000}"/>
    <cellStyle name="60 % - Aksentti6 2" xfId="6" xr:uid="{00000000-0005-0000-0000-000005000000}"/>
    <cellStyle name="Määrittämätön" xfId="7" xr:uid="{00000000-0005-0000-0000-000006000000}"/>
    <cellStyle name="Neutraali 2" xfId="8" xr:uid="{00000000-0005-0000-0000-000007000000}"/>
    <cellStyle name="Normaali" xfId="0" builtinId="0"/>
    <cellStyle name="Normaali 2" xfId="9" xr:uid="{00000000-0005-0000-0000-000009000000}"/>
    <cellStyle name="Normaali 3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81"/>
  <sheetViews>
    <sheetView zoomScale="85" zoomScaleNormal="85" workbookViewId="0">
      <selection activeCell="H46" sqref="H46"/>
    </sheetView>
  </sheetViews>
  <sheetFormatPr defaultRowHeight="14.4" x14ac:dyDescent="0.3"/>
  <cols>
    <col min="1" max="1" width="3" customWidth="1"/>
    <col min="2" max="2" width="18" customWidth="1"/>
    <col min="3" max="4" width="12.88671875" style="1" customWidth="1"/>
    <col min="5" max="5" width="11.5546875" style="1" customWidth="1"/>
    <col min="6" max="6" width="10.6640625" style="1" customWidth="1"/>
  </cols>
  <sheetData>
    <row r="2" spans="1:9" ht="18.600000000000001" customHeight="1" x14ac:dyDescent="0.4">
      <c r="A2" s="108" t="s">
        <v>22</v>
      </c>
      <c r="B2" s="107"/>
      <c r="F2"/>
    </row>
    <row r="3" spans="1:9" ht="17.399999999999999" x14ac:dyDescent="0.35">
      <c r="A3" s="64" t="s">
        <v>58</v>
      </c>
      <c r="F3"/>
    </row>
    <row r="4" spans="1:9" x14ac:dyDescent="0.3">
      <c r="A4" s="2"/>
      <c r="F4"/>
    </row>
    <row r="5" spans="1:9" ht="17.399999999999999" x14ac:dyDescent="0.35">
      <c r="B5" s="66"/>
      <c r="C5" s="86">
        <v>0.375</v>
      </c>
      <c r="D5" s="65">
        <v>0.45833333333333331</v>
      </c>
      <c r="E5" s="65">
        <v>0.58333333333333337</v>
      </c>
      <c r="F5" s="65">
        <v>0.6875</v>
      </c>
      <c r="G5" s="65">
        <v>0.79166666666666663</v>
      </c>
    </row>
    <row r="6" spans="1:9" x14ac:dyDescent="0.3">
      <c r="A6" s="87"/>
      <c r="B6" s="87"/>
      <c r="C6" s="88"/>
      <c r="D6" s="88"/>
      <c r="E6" s="88"/>
      <c r="F6" s="88"/>
      <c r="G6" s="89"/>
    </row>
    <row r="7" spans="1:9" ht="16.95" customHeight="1" x14ac:dyDescent="0.3">
      <c r="A7" s="90"/>
      <c r="B7" s="90" t="s">
        <v>134</v>
      </c>
      <c r="C7" s="91"/>
      <c r="D7" s="88"/>
      <c r="E7" s="88"/>
      <c r="F7" s="88"/>
      <c r="G7" s="88"/>
      <c r="H7" s="92"/>
      <c r="I7" s="92"/>
    </row>
    <row r="8" spans="1:9" ht="16.95" customHeight="1" x14ac:dyDescent="0.3">
      <c r="A8" s="93">
        <v>1</v>
      </c>
      <c r="B8" s="93" t="s">
        <v>63</v>
      </c>
      <c r="C8" s="94"/>
      <c r="D8" s="88"/>
      <c r="E8" s="88"/>
      <c r="F8" s="88"/>
      <c r="G8" s="88"/>
      <c r="H8" s="92"/>
      <c r="I8" s="92"/>
    </row>
    <row r="9" spans="1:9" ht="16.95" customHeight="1" x14ac:dyDescent="0.3">
      <c r="A9" s="93">
        <v>2</v>
      </c>
      <c r="B9" s="93"/>
      <c r="C9" s="95"/>
      <c r="D9" s="96" t="s">
        <v>0</v>
      </c>
      <c r="E9" s="88"/>
      <c r="F9" s="88"/>
      <c r="G9" s="88"/>
      <c r="H9" s="92"/>
      <c r="I9" s="92"/>
    </row>
    <row r="10" spans="1:9" ht="16.95" customHeight="1" x14ac:dyDescent="0.3">
      <c r="A10" s="90">
        <v>3</v>
      </c>
      <c r="B10" s="90"/>
      <c r="C10" s="94"/>
      <c r="D10" s="95" t="s">
        <v>83</v>
      </c>
      <c r="E10" s="91"/>
      <c r="F10" s="88"/>
      <c r="G10" s="88"/>
      <c r="H10" s="92"/>
      <c r="I10" s="92"/>
    </row>
    <row r="11" spans="1:9" ht="16.95" customHeight="1" x14ac:dyDescent="0.3">
      <c r="A11" s="90">
        <v>4</v>
      </c>
      <c r="B11" s="90" t="s">
        <v>103</v>
      </c>
      <c r="C11" s="97"/>
      <c r="D11" s="98"/>
      <c r="E11" s="96" t="s">
        <v>0</v>
      </c>
      <c r="F11" s="88"/>
      <c r="G11" s="88"/>
      <c r="H11" s="92"/>
      <c r="I11" s="92"/>
    </row>
    <row r="12" spans="1:9" ht="16.95" customHeight="1" x14ac:dyDescent="0.3">
      <c r="A12" s="93">
        <v>5</v>
      </c>
      <c r="B12" s="93" t="s">
        <v>104</v>
      </c>
      <c r="C12" s="94"/>
      <c r="D12" s="98"/>
      <c r="E12" s="95" t="s">
        <v>62</v>
      </c>
      <c r="F12" s="91"/>
      <c r="G12" s="88"/>
      <c r="H12" s="92"/>
      <c r="I12" s="92"/>
    </row>
    <row r="13" spans="1:9" ht="16.95" customHeight="1" x14ac:dyDescent="0.3">
      <c r="A13" s="93">
        <v>6</v>
      </c>
      <c r="B13" s="93"/>
      <c r="C13" s="95"/>
      <c r="D13" s="99" t="s">
        <v>3</v>
      </c>
      <c r="E13" s="100"/>
      <c r="F13" s="91"/>
      <c r="G13" s="88"/>
      <c r="H13" s="92"/>
      <c r="I13" s="92"/>
    </row>
    <row r="14" spans="1:9" ht="16.95" customHeight="1" x14ac:dyDescent="0.3">
      <c r="A14" s="90">
        <v>7</v>
      </c>
      <c r="B14" s="90"/>
      <c r="C14" s="94"/>
      <c r="D14" s="97" t="s">
        <v>62</v>
      </c>
      <c r="E14" s="98"/>
      <c r="F14" s="91"/>
      <c r="G14" s="88"/>
      <c r="H14" s="92"/>
      <c r="I14" s="92"/>
    </row>
    <row r="15" spans="1:9" ht="16.95" customHeight="1" x14ac:dyDescent="0.3">
      <c r="A15" s="90">
        <v>8</v>
      </c>
      <c r="B15" s="90" t="s">
        <v>105</v>
      </c>
      <c r="C15" s="97"/>
      <c r="D15" s="88"/>
      <c r="E15" s="98"/>
      <c r="F15" s="96" t="s">
        <v>7</v>
      </c>
      <c r="G15" s="88"/>
      <c r="H15" s="92"/>
      <c r="I15" s="92"/>
    </row>
    <row r="16" spans="1:9" ht="16.95" customHeight="1" x14ac:dyDescent="0.3">
      <c r="A16" s="101"/>
      <c r="B16" s="101"/>
      <c r="C16" s="88"/>
      <c r="D16" s="88"/>
      <c r="E16" s="98"/>
      <c r="F16" s="95" t="s">
        <v>62</v>
      </c>
      <c r="G16" s="91"/>
      <c r="H16" s="92"/>
      <c r="I16" s="92"/>
    </row>
    <row r="17" spans="1:9" ht="16.95" customHeight="1" x14ac:dyDescent="0.3">
      <c r="A17" s="93">
        <v>9</v>
      </c>
      <c r="B17" s="93" t="s">
        <v>106</v>
      </c>
      <c r="C17" s="94"/>
      <c r="D17" s="88"/>
      <c r="E17" s="98"/>
      <c r="F17" s="100"/>
      <c r="G17" s="91"/>
      <c r="H17" s="92"/>
      <c r="I17" s="92"/>
    </row>
    <row r="18" spans="1:9" ht="16.95" customHeight="1" x14ac:dyDescent="0.3">
      <c r="A18" s="93">
        <v>10</v>
      </c>
      <c r="B18" s="93"/>
      <c r="C18" s="95"/>
      <c r="D18" s="96" t="s">
        <v>4</v>
      </c>
      <c r="E18" s="98"/>
      <c r="F18" s="100"/>
      <c r="G18" s="91"/>
      <c r="H18" s="92"/>
      <c r="I18" s="92"/>
    </row>
    <row r="19" spans="1:9" ht="16.95" customHeight="1" x14ac:dyDescent="0.3">
      <c r="A19" s="90">
        <v>11</v>
      </c>
      <c r="B19" s="90" t="s">
        <v>80</v>
      </c>
      <c r="C19" s="94" t="s">
        <v>6</v>
      </c>
      <c r="D19" s="95" t="s">
        <v>83</v>
      </c>
      <c r="E19" s="100"/>
      <c r="F19" s="100"/>
      <c r="G19" s="91"/>
      <c r="H19" s="92"/>
      <c r="I19" s="92"/>
    </row>
    <row r="20" spans="1:9" ht="16.95" customHeight="1" x14ac:dyDescent="0.3">
      <c r="A20" s="90">
        <v>12</v>
      </c>
      <c r="B20" s="90" t="s">
        <v>107</v>
      </c>
      <c r="C20" s="97" t="s">
        <v>83</v>
      </c>
      <c r="D20" s="98"/>
      <c r="E20" s="99" t="s">
        <v>7</v>
      </c>
      <c r="F20" s="100"/>
      <c r="G20" s="91"/>
      <c r="H20" s="92"/>
      <c r="I20" s="92"/>
    </row>
    <row r="21" spans="1:9" ht="16.95" customHeight="1" x14ac:dyDescent="0.3">
      <c r="A21" s="93">
        <v>13</v>
      </c>
      <c r="B21" s="93" t="s">
        <v>108</v>
      </c>
      <c r="C21" s="94"/>
      <c r="D21" s="98"/>
      <c r="E21" s="97" t="s">
        <v>62</v>
      </c>
      <c r="F21" s="98"/>
      <c r="G21" s="91"/>
      <c r="H21" s="92"/>
      <c r="I21" s="92"/>
    </row>
    <row r="22" spans="1:9" ht="16.95" customHeight="1" x14ac:dyDescent="0.3">
      <c r="A22" s="93">
        <v>14</v>
      </c>
      <c r="B22" s="93"/>
      <c r="C22" s="95"/>
      <c r="D22" s="99" t="s">
        <v>7</v>
      </c>
      <c r="E22" s="91"/>
      <c r="F22" s="98"/>
      <c r="G22" s="91"/>
      <c r="H22" s="92"/>
      <c r="I22" s="92"/>
    </row>
    <row r="23" spans="1:9" ht="16.95" customHeight="1" x14ac:dyDescent="0.3">
      <c r="A23" s="90">
        <v>15</v>
      </c>
      <c r="B23" s="90"/>
      <c r="C23" s="94"/>
      <c r="D23" s="97" t="s">
        <v>62</v>
      </c>
      <c r="E23" s="88"/>
      <c r="F23" s="98"/>
      <c r="G23" s="91"/>
      <c r="H23" s="92"/>
      <c r="I23" s="92"/>
    </row>
    <row r="24" spans="1:9" ht="16.95" customHeight="1" x14ac:dyDescent="0.3">
      <c r="A24" s="90">
        <v>16</v>
      </c>
      <c r="B24" s="90" t="s">
        <v>109</v>
      </c>
      <c r="C24" s="97"/>
      <c r="D24" s="88"/>
      <c r="E24" s="88"/>
      <c r="F24" s="98"/>
      <c r="G24" s="91"/>
      <c r="H24" s="92"/>
      <c r="I24" s="92"/>
    </row>
    <row r="25" spans="1:9" ht="16.95" customHeight="1" x14ac:dyDescent="0.3">
      <c r="A25" s="102"/>
      <c r="B25" s="103"/>
      <c r="C25" s="88"/>
      <c r="D25" s="88"/>
      <c r="E25" s="88"/>
      <c r="F25" s="98"/>
      <c r="G25" s="96" t="s">
        <v>110</v>
      </c>
      <c r="H25" s="104"/>
      <c r="I25" s="92"/>
    </row>
    <row r="26" spans="1:9" ht="16.95" customHeight="1" x14ac:dyDescent="0.3">
      <c r="A26" s="93">
        <v>17</v>
      </c>
      <c r="B26" s="93" t="s">
        <v>110</v>
      </c>
      <c r="C26" s="94"/>
      <c r="D26" s="88"/>
      <c r="E26" s="88"/>
      <c r="F26" s="98"/>
      <c r="G26" s="95" t="s">
        <v>83</v>
      </c>
      <c r="H26" s="92"/>
      <c r="I26" s="92"/>
    </row>
    <row r="27" spans="1:9" ht="16.95" customHeight="1" x14ac:dyDescent="0.3">
      <c r="A27" s="93">
        <v>18</v>
      </c>
      <c r="B27" s="93"/>
      <c r="C27" s="95"/>
      <c r="D27" s="96" t="s">
        <v>9</v>
      </c>
      <c r="E27" s="88"/>
      <c r="F27" s="98"/>
      <c r="G27" s="91"/>
      <c r="H27" s="105"/>
      <c r="I27" s="92"/>
    </row>
    <row r="28" spans="1:9" ht="16.95" customHeight="1" x14ac:dyDescent="0.3">
      <c r="A28" s="90">
        <v>19</v>
      </c>
      <c r="B28" s="90"/>
      <c r="C28" s="94"/>
      <c r="D28" s="95" t="s">
        <v>62</v>
      </c>
      <c r="E28" s="91"/>
      <c r="F28" s="98"/>
      <c r="G28" s="91"/>
      <c r="H28" s="105"/>
      <c r="I28" s="92"/>
    </row>
    <row r="29" spans="1:9" ht="16.95" customHeight="1" x14ac:dyDescent="0.3">
      <c r="A29" s="90">
        <v>20</v>
      </c>
      <c r="B29" s="90" t="s">
        <v>65</v>
      </c>
      <c r="C29" s="97"/>
      <c r="D29" s="98"/>
      <c r="E29" s="96" t="s">
        <v>9</v>
      </c>
      <c r="F29" s="98"/>
      <c r="G29" s="91"/>
      <c r="H29" s="105"/>
      <c r="I29" s="92"/>
    </row>
    <row r="30" spans="1:9" ht="16.95" customHeight="1" x14ac:dyDescent="0.3">
      <c r="A30" s="93">
        <v>21</v>
      </c>
      <c r="B30" s="93" t="s">
        <v>71</v>
      </c>
      <c r="C30" s="94" t="s">
        <v>12</v>
      </c>
      <c r="D30" s="98"/>
      <c r="E30" s="95" t="s">
        <v>83</v>
      </c>
      <c r="F30" s="100"/>
      <c r="G30" s="91"/>
      <c r="H30" s="105"/>
      <c r="I30" s="92"/>
    </row>
    <row r="31" spans="1:9" ht="16.95" customHeight="1" x14ac:dyDescent="0.3">
      <c r="A31" s="93">
        <v>22</v>
      </c>
      <c r="B31" s="93" t="s">
        <v>111</v>
      </c>
      <c r="C31" s="95" t="s">
        <v>62</v>
      </c>
      <c r="D31" s="99" t="s">
        <v>11</v>
      </c>
      <c r="E31" s="100"/>
      <c r="F31" s="100"/>
      <c r="G31" s="91"/>
      <c r="H31" s="105"/>
      <c r="I31" s="92"/>
    </row>
    <row r="32" spans="1:9" ht="16.95" customHeight="1" x14ac:dyDescent="0.3">
      <c r="A32" s="90">
        <v>23</v>
      </c>
      <c r="B32" s="90"/>
      <c r="C32" s="94"/>
      <c r="D32" s="97" t="s">
        <v>83</v>
      </c>
      <c r="E32" s="98"/>
      <c r="F32" s="100"/>
      <c r="G32" s="91"/>
      <c r="H32" s="105"/>
      <c r="I32" s="92"/>
    </row>
    <row r="33" spans="1:9" ht="16.95" customHeight="1" x14ac:dyDescent="0.3">
      <c r="A33" s="90">
        <v>24</v>
      </c>
      <c r="B33" s="90" t="s">
        <v>69</v>
      </c>
      <c r="C33" s="97"/>
      <c r="D33" s="88"/>
      <c r="E33" s="98"/>
      <c r="F33" s="99" t="s">
        <v>9</v>
      </c>
      <c r="G33" s="91"/>
      <c r="H33" s="105"/>
      <c r="I33" s="92"/>
    </row>
    <row r="34" spans="1:9" ht="16.95" customHeight="1" x14ac:dyDescent="0.3">
      <c r="A34" s="101"/>
      <c r="B34" s="101"/>
      <c r="C34" s="88"/>
      <c r="D34" s="88"/>
      <c r="E34" s="98"/>
      <c r="F34" s="97" t="s">
        <v>83</v>
      </c>
      <c r="G34" s="88"/>
      <c r="H34" s="105"/>
      <c r="I34" s="92"/>
    </row>
    <row r="35" spans="1:9" ht="16.95" customHeight="1" x14ac:dyDescent="0.3">
      <c r="A35" s="93">
        <v>25</v>
      </c>
      <c r="B35" s="93" t="s">
        <v>55</v>
      </c>
      <c r="C35" s="94"/>
      <c r="D35" s="88"/>
      <c r="E35" s="98"/>
      <c r="F35" s="91"/>
      <c r="G35" s="88"/>
      <c r="H35" s="105"/>
      <c r="I35" s="92"/>
    </row>
    <row r="36" spans="1:9" ht="16.95" customHeight="1" x14ac:dyDescent="0.3">
      <c r="A36" s="93">
        <v>26</v>
      </c>
      <c r="B36" s="93"/>
      <c r="C36" s="95"/>
      <c r="D36" s="96" t="s">
        <v>14</v>
      </c>
      <c r="E36" s="98"/>
      <c r="F36" s="91"/>
      <c r="G36" s="88"/>
      <c r="H36" s="105"/>
      <c r="I36" s="92"/>
    </row>
    <row r="37" spans="1:9" ht="16.95" customHeight="1" x14ac:dyDescent="0.3">
      <c r="A37" s="90">
        <v>27</v>
      </c>
      <c r="B37" s="90"/>
      <c r="C37" s="94"/>
      <c r="D37" s="95" t="s">
        <v>62</v>
      </c>
      <c r="E37" s="100"/>
      <c r="F37" s="91"/>
      <c r="G37" s="88"/>
      <c r="H37" s="105"/>
      <c r="I37" s="92"/>
    </row>
    <row r="38" spans="1:9" ht="16.95" customHeight="1" x14ac:dyDescent="0.3">
      <c r="A38" s="90">
        <v>28</v>
      </c>
      <c r="B38" s="90" t="s">
        <v>112</v>
      </c>
      <c r="C38" s="97"/>
      <c r="D38" s="98"/>
      <c r="E38" s="99" t="s">
        <v>14</v>
      </c>
      <c r="F38" s="91"/>
      <c r="G38" s="88"/>
      <c r="H38" s="105"/>
      <c r="I38" s="92"/>
    </row>
    <row r="39" spans="1:9" ht="16.95" customHeight="1" x14ac:dyDescent="0.3">
      <c r="A39" s="93">
        <v>29</v>
      </c>
      <c r="B39" s="93" t="s">
        <v>113</v>
      </c>
      <c r="C39" s="94"/>
      <c r="D39" s="98"/>
      <c r="E39" s="97" t="s">
        <v>267</v>
      </c>
      <c r="F39" s="88"/>
      <c r="G39" s="88"/>
      <c r="H39" s="105"/>
      <c r="I39" s="92"/>
    </row>
    <row r="40" spans="1:9" ht="16.95" customHeight="1" x14ac:dyDescent="0.3">
      <c r="A40" s="93">
        <v>30</v>
      </c>
      <c r="B40" s="93"/>
      <c r="C40" s="95"/>
      <c r="D40" s="99" t="s">
        <v>18</v>
      </c>
      <c r="E40" s="91"/>
      <c r="F40" s="88"/>
      <c r="G40" s="88"/>
      <c r="H40" s="105"/>
      <c r="I40" s="92"/>
    </row>
    <row r="41" spans="1:9" x14ac:dyDescent="0.3">
      <c r="A41" s="90">
        <v>31</v>
      </c>
      <c r="B41" s="90"/>
      <c r="C41" s="94"/>
      <c r="D41" s="97" t="s">
        <v>62</v>
      </c>
      <c r="E41" s="88"/>
      <c r="F41" s="88"/>
      <c r="G41" s="88"/>
      <c r="H41" s="105"/>
      <c r="I41" s="92"/>
    </row>
    <row r="42" spans="1:9" x14ac:dyDescent="0.3">
      <c r="A42" s="90">
        <v>32</v>
      </c>
      <c r="B42" s="90" t="s">
        <v>114</v>
      </c>
      <c r="C42" s="97"/>
      <c r="D42" s="88"/>
      <c r="E42" s="88"/>
      <c r="F42" s="88"/>
      <c r="G42" s="88"/>
      <c r="H42" s="105"/>
      <c r="I42" s="92"/>
    </row>
    <row r="43" spans="1:9" x14ac:dyDescent="0.3">
      <c r="A43" s="106"/>
      <c r="B43" s="101"/>
      <c r="C43" s="109"/>
      <c r="D43" s="88"/>
      <c r="E43" s="88"/>
      <c r="F43" s="88"/>
      <c r="G43" s="88"/>
      <c r="H43" s="105"/>
      <c r="I43" s="92"/>
    </row>
    <row r="44" spans="1:9" x14ac:dyDescent="0.3">
      <c r="A44" s="106"/>
      <c r="B44" s="101"/>
      <c r="C44" s="88"/>
      <c r="D44" s="88"/>
      <c r="E44" s="88"/>
      <c r="F44" s="88"/>
      <c r="G44" s="88"/>
      <c r="H44" s="96" t="s">
        <v>75</v>
      </c>
      <c r="I44" s="92"/>
    </row>
    <row r="45" spans="1:9" ht="17.399999999999999" customHeight="1" x14ac:dyDescent="0.3">
      <c r="A45" s="93">
        <v>33</v>
      </c>
      <c r="B45" s="93" t="s">
        <v>115</v>
      </c>
      <c r="C45" s="94"/>
      <c r="D45" s="88"/>
      <c r="E45" s="88"/>
      <c r="F45" s="88"/>
      <c r="G45" s="92"/>
      <c r="H45" s="97" t="s">
        <v>62</v>
      </c>
      <c r="I45" s="92"/>
    </row>
    <row r="46" spans="1:9" ht="17.399999999999999" customHeight="1" x14ac:dyDescent="0.3">
      <c r="A46" s="93">
        <v>34</v>
      </c>
      <c r="B46" s="93"/>
      <c r="C46" s="95"/>
      <c r="D46" s="96" t="s">
        <v>256</v>
      </c>
      <c r="E46" s="88"/>
      <c r="F46" s="88"/>
      <c r="G46" s="92"/>
      <c r="H46" s="105"/>
      <c r="I46" s="92"/>
    </row>
    <row r="47" spans="1:9" ht="17.399999999999999" customHeight="1" x14ac:dyDescent="0.3">
      <c r="A47" s="90">
        <v>35</v>
      </c>
      <c r="B47" s="90"/>
      <c r="C47" s="94"/>
      <c r="D47" s="95" t="s">
        <v>62</v>
      </c>
      <c r="E47" s="91"/>
      <c r="F47" s="88"/>
      <c r="G47" s="88"/>
      <c r="H47" s="105"/>
      <c r="I47" s="92"/>
    </row>
    <row r="48" spans="1:9" ht="17.399999999999999" customHeight="1" x14ac:dyDescent="0.3">
      <c r="A48" s="90">
        <v>36</v>
      </c>
      <c r="B48" s="90" t="s">
        <v>116</v>
      </c>
      <c r="C48" s="97"/>
      <c r="D48" s="98"/>
      <c r="E48" s="96" t="s">
        <v>171</v>
      </c>
      <c r="F48" s="88"/>
      <c r="G48" s="88"/>
      <c r="H48" s="105"/>
      <c r="I48" s="92"/>
    </row>
    <row r="49" spans="1:9" ht="17.399999999999999" customHeight="1" x14ac:dyDescent="0.3">
      <c r="A49" s="93">
        <v>37</v>
      </c>
      <c r="B49" s="93" t="s">
        <v>59</v>
      </c>
      <c r="C49" s="94" t="s">
        <v>171</v>
      </c>
      <c r="D49" s="98"/>
      <c r="E49" s="95" t="s">
        <v>83</v>
      </c>
      <c r="F49" s="91"/>
      <c r="G49" s="88"/>
      <c r="H49" s="105"/>
      <c r="I49" s="92"/>
    </row>
    <row r="50" spans="1:9" ht="17.399999999999999" customHeight="1" x14ac:dyDescent="0.3">
      <c r="A50" s="93">
        <v>38</v>
      </c>
      <c r="B50" s="93" t="s">
        <v>60</v>
      </c>
      <c r="C50" s="95" t="s">
        <v>62</v>
      </c>
      <c r="D50" s="99" t="s">
        <v>171</v>
      </c>
      <c r="E50" s="100"/>
      <c r="F50" s="91"/>
      <c r="G50" s="88"/>
      <c r="H50" s="105"/>
      <c r="I50" s="92"/>
    </row>
    <row r="51" spans="1:9" ht="17.399999999999999" customHeight="1" x14ac:dyDescent="0.3">
      <c r="A51" s="90">
        <v>39</v>
      </c>
      <c r="B51" s="90"/>
      <c r="C51" s="94"/>
      <c r="D51" s="97" t="s">
        <v>62</v>
      </c>
      <c r="E51" s="98"/>
      <c r="F51" s="91"/>
      <c r="G51" s="88"/>
      <c r="H51" s="105"/>
      <c r="I51" s="92"/>
    </row>
    <row r="52" spans="1:9" ht="17.399999999999999" customHeight="1" x14ac:dyDescent="0.3">
      <c r="A52" s="90">
        <v>40</v>
      </c>
      <c r="B52" s="90" t="s">
        <v>117</v>
      </c>
      <c r="C52" s="97"/>
      <c r="D52" s="88"/>
      <c r="E52" s="98"/>
      <c r="F52" s="96" t="s">
        <v>258</v>
      </c>
      <c r="G52" s="88"/>
      <c r="H52" s="105"/>
      <c r="I52" s="92"/>
    </row>
    <row r="53" spans="1:9" ht="17.399999999999999" customHeight="1" x14ac:dyDescent="0.3">
      <c r="A53" s="101"/>
      <c r="B53" s="101"/>
      <c r="C53" s="88"/>
      <c r="D53" s="88"/>
      <c r="E53" s="98"/>
      <c r="F53" s="95" t="s">
        <v>62</v>
      </c>
      <c r="G53" s="91"/>
      <c r="H53" s="105"/>
      <c r="I53" s="92"/>
    </row>
    <row r="54" spans="1:9" ht="17.399999999999999" customHeight="1" x14ac:dyDescent="0.3">
      <c r="A54" s="93">
        <v>41</v>
      </c>
      <c r="B54" s="93" t="s">
        <v>76</v>
      </c>
      <c r="C54" s="94"/>
      <c r="D54" s="88"/>
      <c r="E54" s="98"/>
      <c r="F54" s="100"/>
      <c r="G54" s="91"/>
      <c r="H54" s="105"/>
      <c r="I54" s="92"/>
    </row>
    <row r="55" spans="1:9" ht="17.399999999999999" customHeight="1" x14ac:dyDescent="0.3">
      <c r="A55" s="93">
        <v>42</v>
      </c>
      <c r="B55" s="93"/>
      <c r="C55" s="95"/>
      <c r="D55" s="96" t="s">
        <v>257</v>
      </c>
      <c r="E55" s="98"/>
      <c r="F55" s="100"/>
      <c r="G55" s="91"/>
      <c r="H55" s="105"/>
      <c r="I55" s="92"/>
    </row>
    <row r="56" spans="1:9" ht="17.399999999999999" customHeight="1" x14ac:dyDescent="0.3">
      <c r="A56" s="90">
        <v>43</v>
      </c>
      <c r="B56" s="90" t="s">
        <v>118</v>
      </c>
      <c r="C56" s="94" t="s">
        <v>172</v>
      </c>
      <c r="D56" s="95" t="s">
        <v>62</v>
      </c>
      <c r="E56" s="100"/>
      <c r="F56" s="100"/>
      <c r="G56" s="91"/>
      <c r="H56" s="105"/>
      <c r="I56" s="92"/>
    </row>
    <row r="57" spans="1:9" ht="17.399999999999999" customHeight="1" x14ac:dyDescent="0.3">
      <c r="A57" s="90">
        <v>44</v>
      </c>
      <c r="B57" s="90" t="s">
        <v>78</v>
      </c>
      <c r="C57" s="97" t="s">
        <v>83</v>
      </c>
      <c r="D57" s="98"/>
      <c r="E57" s="99" t="s">
        <v>258</v>
      </c>
      <c r="F57" s="100"/>
      <c r="G57" s="91"/>
      <c r="H57" s="105"/>
      <c r="I57" s="92"/>
    </row>
    <row r="58" spans="1:9" ht="17.399999999999999" customHeight="1" x14ac:dyDescent="0.3">
      <c r="A58" s="93">
        <v>45</v>
      </c>
      <c r="B58" s="93" t="s">
        <v>119</v>
      </c>
      <c r="C58" s="94"/>
      <c r="D58" s="98"/>
      <c r="E58" s="97" t="s">
        <v>83</v>
      </c>
      <c r="F58" s="98"/>
      <c r="G58" s="91"/>
      <c r="H58" s="105"/>
      <c r="I58" s="92"/>
    </row>
    <row r="59" spans="1:9" ht="17.399999999999999" customHeight="1" x14ac:dyDescent="0.3">
      <c r="A59" s="93">
        <v>46</v>
      </c>
      <c r="B59" s="93"/>
      <c r="C59" s="95"/>
      <c r="D59" s="99" t="s">
        <v>258</v>
      </c>
      <c r="E59" s="91"/>
      <c r="F59" s="98"/>
      <c r="G59" s="91"/>
      <c r="H59" s="105"/>
      <c r="I59" s="92"/>
    </row>
    <row r="60" spans="1:9" ht="17.399999999999999" customHeight="1" x14ac:dyDescent="0.3">
      <c r="A60" s="90">
        <v>47</v>
      </c>
      <c r="B60" s="90"/>
      <c r="C60" s="94"/>
      <c r="D60" s="97" t="s">
        <v>62</v>
      </c>
      <c r="E60" s="88"/>
      <c r="F60" s="98"/>
      <c r="G60" s="91"/>
      <c r="H60" s="105"/>
      <c r="I60" s="92"/>
    </row>
    <row r="61" spans="1:9" ht="17.399999999999999" customHeight="1" x14ac:dyDescent="0.3">
      <c r="A61" s="90">
        <v>48</v>
      </c>
      <c r="B61" s="90" t="s">
        <v>75</v>
      </c>
      <c r="C61" s="97"/>
      <c r="D61" s="88"/>
      <c r="E61" s="88"/>
      <c r="F61" s="98"/>
      <c r="G61" s="91"/>
      <c r="H61" s="105"/>
      <c r="I61" s="92"/>
    </row>
    <row r="62" spans="1:9" ht="17.399999999999999" customHeight="1" x14ac:dyDescent="0.3">
      <c r="A62" s="102"/>
      <c r="B62" s="103"/>
      <c r="C62" s="88"/>
      <c r="D62" s="88"/>
      <c r="E62" s="88"/>
      <c r="F62" s="98"/>
      <c r="G62" s="99" t="s">
        <v>75</v>
      </c>
      <c r="H62" s="92"/>
      <c r="I62" s="92"/>
    </row>
    <row r="63" spans="1:9" ht="17.399999999999999" customHeight="1" x14ac:dyDescent="0.3">
      <c r="A63" s="93">
        <v>49</v>
      </c>
      <c r="B63" s="93" t="s">
        <v>120</v>
      </c>
      <c r="C63" s="94"/>
      <c r="D63" s="88"/>
      <c r="E63" s="88"/>
      <c r="F63" s="98"/>
      <c r="G63" s="97" t="s">
        <v>83</v>
      </c>
      <c r="H63" s="104"/>
      <c r="I63" s="92"/>
    </row>
    <row r="64" spans="1:9" ht="17.399999999999999" customHeight="1" x14ac:dyDescent="0.3">
      <c r="A64" s="93">
        <v>50</v>
      </c>
      <c r="B64" s="93"/>
      <c r="C64" s="95"/>
      <c r="D64" s="96" t="s">
        <v>259</v>
      </c>
      <c r="E64" s="88"/>
      <c r="F64" s="98"/>
      <c r="G64" s="91"/>
      <c r="H64" s="92"/>
      <c r="I64" s="92"/>
    </row>
    <row r="65" spans="1:9" ht="17.399999999999999" customHeight="1" x14ac:dyDescent="0.3">
      <c r="A65" s="90">
        <v>51</v>
      </c>
      <c r="B65" s="90"/>
      <c r="C65" s="94"/>
      <c r="D65" s="95" t="s">
        <v>62</v>
      </c>
      <c r="E65" s="91"/>
      <c r="F65" s="98"/>
      <c r="G65" s="91"/>
      <c r="H65" s="92"/>
      <c r="I65" s="92"/>
    </row>
    <row r="66" spans="1:9" ht="17.399999999999999" customHeight="1" x14ac:dyDescent="0.3">
      <c r="A66" s="90">
        <v>52</v>
      </c>
      <c r="B66" s="90" t="s">
        <v>97</v>
      </c>
      <c r="C66" s="97"/>
      <c r="D66" s="98"/>
      <c r="E66" s="96" t="s">
        <v>140</v>
      </c>
      <c r="F66" s="98"/>
      <c r="G66" s="91"/>
      <c r="H66" s="92"/>
      <c r="I66" s="92"/>
    </row>
    <row r="67" spans="1:9" ht="17.399999999999999" customHeight="1" x14ac:dyDescent="0.3">
      <c r="A67" s="93">
        <v>53</v>
      </c>
      <c r="B67" s="93" t="s">
        <v>121</v>
      </c>
      <c r="C67" s="94" t="s">
        <v>140</v>
      </c>
      <c r="D67" s="98"/>
      <c r="E67" s="95" t="s">
        <v>83</v>
      </c>
      <c r="F67" s="100"/>
      <c r="G67" s="91"/>
      <c r="H67" s="92"/>
      <c r="I67" s="92"/>
    </row>
    <row r="68" spans="1:9" ht="17.399999999999999" customHeight="1" x14ac:dyDescent="0.3">
      <c r="A68" s="93">
        <v>54</v>
      </c>
      <c r="B68" s="93" t="s">
        <v>54</v>
      </c>
      <c r="C68" s="95" t="s">
        <v>141</v>
      </c>
      <c r="D68" s="99" t="s">
        <v>140</v>
      </c>
      <c r="E68" s="100"/>
      <c r="F68" s="100"/>
      <c r="G68" s="91"/>
      <c r="H68" s="92"/>
      <c r="I68" s="92"/>
    </row>
    <row r="69" spans="1:9" ht="17.399999999999999" customHeight="1" x14ac:dyDescent="0.3">
      <c r="A69" s="90">
        <v>55</v>
      </c>
      <c r="B69" s="90"/>
      <c r="C69" s="94"/>
      <c r="D69" s="97" t="s">
        <v>62</v>
      </c>
      <c r="E69" s="98"/>
      <c r="F69" s="100"/>
      <c r="G69" s="91"/>
      <c r="H69" s="92"/>
      <c r="I69" s="92"/>
    </row>
    <row r="70" spans="1:9" ht="17.399999999999999" customHeight="1" x14ac:dyDescent="0.3">
      <c r="A70" s="90">
        <v>56</v>
      </c>
      <c r="B70" s="90" t="s">
        <v>124</v>
      </c>
      <c r="C70" s="97"/>
      <c r="D70" s="88"/>
      <c r="E70" s="98"/>
      <c r="F70" s="99" t="s">
        <v>140</v>
      </c>
      <c r="G70" s="91"/>
      <c r="H70" s="92"/>
      <c r="I70" s="92"/>
    </row>
    <row r="71" spans="1:9" ht="17.399999999999999" customHeight="1" x14ac:dyDescent="0.3">
      <c r="A71" s="101"/>
      <c r="B71" s="101"/>
      <c r="C71" s="88"/>
      <c r="D71" s="88"/>
      <c r="E71" s="98"/>
      <c r="F71" s="97" t="s">
        <v>62</v>
      </c>
      <c r="G71" s="88"/>
      <c r="H71" s="92"/>
      <c r="I71" s="92"/>
    </row>
    <row r="72" spans="1:9" ht="17.399999999999999" customHeight="1" x14ac:dyDescent="0.3">
      <c r="A72" s="93">
        <v>57</v>
      </c>
      <c r="B72" s="93" t="s">
        <v>122</v>
      </c>
      <c r="C72" s="94"/>
      <c r="D72" s="88"/>
      <c r="E72" s="98"/>
      <c r="F72" s="91"/>
      <c r="G72" s="88"/>
      <c r="H72" s="92"/>
      <c r="I72" s="92"/>
    </row>
    <row r="73" spans="1:9" ht="17.399999999999999" customHeight="1" x14ac:dyDescent="0.3">
      <c r="A73" s="93">
        <v>58</v>
      </c>
      <c r="B73" s="93"/>
      <c r="C73" s="95"/>
      <c r="D73" s="96" t="s">
        <v>260</v>
      </c>
      <c r="E73" s="98"/>
      <c r="F73" s="91"/>
      <c r="G73" s="88"/>
      <c r="H73" s="92"/>
      <c r="I73" s="92"/>
    </row>
    <row r="74" spans="1:9" ht="17.399999999999999" customHeight="1" x14ac:dyDescent="0.3">
      <c r="A74" s="90">
        <v>59</v>
      </c>
      <c r="B74" s="90"/>
      <c r="C74" s="94"/>
      <c r="D74" s="95" t="s">
        <v>62</v>
      </c>
      <c r="E74" s="100"/>
      <c r="F74" s="91"/>
      <c r="G74" s="88"/>
      <c r="H74" s="92"/>
      <c r="I74" s="92"/>
    </row>
    <row r="75" spans="1:9" ht="17.399999999999999" customHeight="1" x14ac:dyDescent="0.3">
      <c r="A75" s="90">
        <v>60</v>
      </c>
      <c r="B75" s="90" t="s">
        <v>67</v>
      </c>
      <c r="C75" s="97"/>
      <c r="D75" s="98"/>
      <c r="E75" s="99" t="s">
        <v>261</v>
      </c>
      <c r="F75" s="91"/>
      <c r="G75" s="88"/>
      <c r="H75" s="92"/>
      <c r="I75" s="92"/>
    </row>
    <row r="76" spans="1:9" ht="17.399999999999999" customHeight="1" x14ac:dyDescent="0.3">
      <c r="A76" s="93">
        <v>61</v>
      </c>
      <c r="B76" s="93" t="s">
        <v>79</v>
      </c>
      <c r="C76" s="94"/>
      <c r="D76" s="98"/>
      <c r="E76" s="97" t="s">
        <v>83</v>
      </c>
      <c r="F76" s="88"/>
      <c r="G76" s="88"/>
      <c r="H76" s="92"/>
      <c r="I76" s="92"/>
    </row>
    <row r="77" spans="1:9" ht="17.399999999999999" customHeight="1" x14ac:dyDescent="0.3">
      <c r="A77" s="93">
        <v>62</v>
      </c>
      <c r="B77" s="93"/>
      <c r="C77" s="95"/>
      <c r="D77" s="99" t="s">
        <v>261</v>
      </c>
      <c r="E77" s="91"/>
      <c r="F77" s="88"/>
      <c r="G77" s="88"/>
      <c r="H77" s="92"/>
      <c r="I77" s="92"/>
    </row>
    <row r="78" spans="1:9" ht="17.399999999999999" customHeight="1" x14ac:dyDescent="0.3">
      <c r="A78" s="90">
        <v>63</v>
      </c>
      <c r="B78" s="90"/>
      <c r="C78" s="94"/>
      <c r="D78" s="97" t="s">
        <v>62</v>
      </c>
      <c r="E78" s="88"/>
      <c r="F78" s="88"/>
      <c r="G78" s="88"/>
      <c r="H78" s="92"/>
      <c r="I78" s="92"/>
    </row>
    <row r="79" spans="1:9" ht="17.399999999999999" customHeight="1" x14ac:dyDescent="0.3">
      <c r="A79" s="90">
        <v>64</v>
      </c>
      <c r="B79" s="90" t="s">
        <v>123</v>
      </c>
      <c r="C79" s="97"/>
      <c r="D79" s="88"/>
      <c r="E79" s="88"/>
      <c r="F79" s="88"/>
      <c r="G79" s="88"/>
      <c r="H79" s="92"/>
      <c r="I79" s="92"/>
    </row>
    <row r="80" spans="1:9" x14ac:dyDescent="0.3">
      <c r="A80" s="92"/>
      <c r="B80" s="92"/>
      <c r="C80" s="92"/>
      <c r="D80" s="92"/>
      <c r="E80" s="92"/>
      <c r="F80" s="92"/>
      <c r="G80" s="92"/>
      <c r="H80" s="92"/>
      <c r="I80" s="92"/>
    </row>
    <row r="81" spans="3:6" x14ac:dyDescent="0.3">
      <c r="C81"/>
      <c r="D81"/>
      <c r="E81"/>
      <c r="F81"/>
    </row>
  </sheetData>
  <sheetProtection selectLockedCells="1" selectUnlockedCells="1"/>
  <pageMargins left="0.15748031496062992" right="0.15748031496062992" top="0.78740157480314965" bottom="0.78740157480314965" header="0.51181102362204722" footer="0.51181102362204722"/>
  <pageSetup paperSize="9" firstPageNumber="0" orientation="portrait" horizontalDpi="4294967295" verticalDpi="4294967295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176"/>
  <sheetViews>
    <sheetView topLeftCell="B1" zoomScale="58" zoomScaleNormal="58" workbookViewId="0">
      <selection activeCell="T27" sqref="T27"/>
    </sheetView>
  </sheetViews>
  <sheetFormatPr defaultRowHeight="21.6" customHeight="1" x14ac:dyDescent="0.3"/>
  <cols>
    <col min="1" max="1" width="0" hidden="1" customWidth="1"/>
    <col min="2" max="2" width="0.88671875" customWidth="1"/>
    <col min="3" max="3" width="22.33203125" customWidth="1"/>
    <col min="4" max="4" width="18.33203125" customWidth="1"/>
    <col min="5" max="5" width="5.6640625" customWidth="1"/>
    <col min="6" max="10" width="8.109375" customWidth="1"/>
    <col min="11" max="11" width="13.5546875" customWidth="1"/>
    <col min="12" max="13" width="8.109375" customWidth="1"/>
    <col min="14" max="14" width="6.109375" customWidth="1"/>
    <col min="15" max="15" width="7.109375" customWidth="1"/>
    <col min="16" max="16" width="2.44140625" customWidth="1"/>
  </cols>
  <sheetData>
    <row r="1" spans="1:16" ht="21.6" customHeight="1" x14ac:dyDescent="0.3">
      <c r="A1" s="62"/>
    </row>
    <row r="2" spans="1:16" ht="21.6" customHeight="1" x14ac:dyDescent="0.3">
      <c r="A2" s="62"/>
      <c r="B2" s="62"/>
      <c r="C2" s="3">
        <v>1</v>
      </c>
      <c r="D2" s="4" t="s">
        <v>20</v>
      </c>
      <c r="E2" s="5"/>
      <c r="F2" s="5"/>
      <c r="G2" s="3"/>
      <c r="H2" s="6" t="s">
        <v>21</v>
      </c>
      <c r="I2" s="7"/>
      <c r="J2" s="8"/>
      <c r="K2" s="75">
        <v>43440</v>
      </c>
      <c r="L2" s="73"/>
      <c r="M2" s="73"/>
      <c r="N2" s="73"/>
      <c r="O2" s="73"/>
      <c r="P2" s="9"/>
    </row>
    <row r="3" spans="1:16" ht="21.6" customHeight="1" x14ac:dyDescent="0.3">
      <c r="A3" s="63"/>
      <c r="B3" s="62"/>
      <c r="C3" s="10"/>
      <c r="D3" s="10" t="s">
        <v>22</v>
      </c>
      <c r="E3" s="5"/>
      <c r="F3" s="5"/>
      <c r="G3" s="3"/>
      <c r="H3" s="6" t="s">
        <v>23</v>
      </c>
      <c r="I3" s="7"/>
      <c r="J3" s="8"/>
      <c r="K3" s="71" t="s">
        <v>53</v>
      </c>
      <c r="L3" s="71"/>
      <c r="M3" s="71"/>
      <c r="N3" s="71"/>
      <c r="O3" s="71"/>
      <c r="P3" s="9"/>
    </row>
    <row r="4" spans="1:16" ht="21.6" customHeight="1" x14ac:dyDescent="0.3">
      <c r="B4" s="62"/>
      <c r="C4" s="3"/>
      <c r="D4" s="11"/>
      <c r="E4" s="5"/>
      <c r="F4" s="5"/>
      <c r="G4" s="5"/>
      <c r="H4" s="12"/>
      <c r="I4" s="5"/>
      <c r="J4" s="5"/>
      <c r="K4" s="5"/>
      <c r="L4" s="5"/>
      <c r="M4" s="5"/>
      <c r="N4" s="5"/>
      <c r="O4" s="5"/>
      <c r="P4" s="13"/>
    </row>
    <row r="5" spans="1:16" ht="21.6" customHeight="1" x14ac:dyDescent="0.3">
      <c r="A5" s="62"/>
      <c r="B5" s="9"/>
      <c r="C5" s="14" t="s">
        <v>25</v>
      </c>
      <c r="D5" s="72" t="s">
        <v>59</v>
      </c>
      <c r="E5" s="72"/>
      <c r="F5" s="15"/>
      <c r="G5" s="14" t="s">
        <v>25</v>
      </c>
      <c r="H5" s="16" t="s">
        <v>126</v>
      </c>
      <c r="I5" s="17"/>
      <c r="J5" s="17"/>
      <c r="K5" s="17"/>
      <c r="L5" s="17"/>
      <c r="M5" s="17"/>
      <c r="N5" s="17"/>
      <c r="O5" s="18"/>
      <c r="P5" s="9"/>
    </row>
    <row r="6" spans="1:16" ht="21.6" customHeight="1" x14ac:dyDescent="0.3">
      <c r="A6" s="62"/>
      <c r="B6" s="9"/>
      <c r="C6" s="19" t="s">
        <v>26</v>
      </c>
      <c r="D6" t="s">
        <v>159</v>
      </c>
      <c r="E6" s="67"/>
      <c r="F6" s="20"/>
      <c r="G6" s="21" t="s">
        <v>27</v>
      </c>
      <c r="H6" t="s">
        <v>265</v>
      </c>
      <c r="I6" s="68"/>
      <c r="J6" s="68"/>
      <c r="K6" s="68"/>
      <c r="L6" s="68"/>
      <c r="M6" s="68"/>
      <c r="N6" s="68"/>
      <c r="O6" s="68"/>
      <c r="P6" s="9"/>
    </row>
    <row r="7" spans="1:16" ht="21.6" customHeight="1" x14ac:dyDescent="0.3">
      <c r="A7" s="62"/>
      <c r="B7" s="9"/>
      <c r="C7" s="22" t="s">
        <v>28</v>
      </c>
      <c r="D7" t="s">
        <v>160</v>
      </c>
      <c r="E7" s="67"/>
      <c r="F7" s="20"/>
      <c r="G7" s="23" t="s">
        <v>29</v>
      </c>
      <c r="H7" t="s">
        <v>266</v>
      </c>
      <c r="I7" s="67"/>
      <c r="J7" s="67"/>
      <c r="K7" s="67"/>
      <c r="L7" s="67"/>
      <c r="M7" s="67"/>
      <c r="N7" s="67"/>
      <c r="O7" s="67"/>
      <c r="P7" s="9"/>
    </row>
    <row r="8" spans="1:16" ht="21.6" customHeight="1" x14ac:dyDescent="0.3">
      <c r="A8" s="9"/>
      <c r="B8" s="62"/>
      <c r="C8" s="24" t="s">
        <v>30</v>
      </c>
      <c r="D8" s="25"/>
      <c r="E8" s="26"/>
      <c r="F8" s="27"/>
      <c r="G8" s="24" t="s">
        <v>30</v>
      </c>
      <c r="H8" s="25"/>
      <c r="I8" s="28"/>
      <c r="J8" s="28"/>
      <c r="K8" s="28"/>
      <c r="L8" s="28"/>
      <c r="M8" s="28"/>
      <c r="N8" s="28"/>
      <c r="O8" s="28"/>
      <c r="P8" s="13"/>
    </row>
    <row r="9" spans="1:16" ht="21.6" customHeight="1" x14ac:dyDescent="0.3">
      <c r="A9" s="9"/>
      <c r="B9" s="9"/>
      <c r="C9" s="29"/>
      <c r="D9" s="67"/>
      <c r="E9" s="67"/>
      <c r="F9" s="20"/>
      <c r="G9" s="30"/>
      <c r="H9" s="68"/>
      <c r="I9" s="68"/>
      <c r="J9" s="68"/>
      <c r="K9" s="68"/>
      <c r="L9" s="68"/>
      <c r="M9" s="68"/>
      <c r="N9" s="68"/>
      <c r="O9" s="68"/>
      <c r="P9" s="9"/>
    </row>
    <row r="10" spans="1:16" ht="21.6" customHeight="1" x14ac:dyDescent="0.3">
      <c r="A10" s="9"/>
      <c r="B10" s="9"/>
      <c r="C10" s="31"/>
      <c r="D10" s="67"/>
      <c r="E10" s="67"/>
      <c r="F10" s="20"/>
      <c r="G10" s="32"/>
      <c r="H10" s="67"/>
      <c r="I10" s="67"/>
      <c r="J10" s="67"/>
      <c r="K10" s="67"/>
      <c r="L10" s="67"/>
      <c r="M10" s="67"/>
      <c r="N10" s="67"/>
      <c r="O10" s="67"/>
      <c r="P10" s="9"/>
    </row>
    <row r="11" spans="1:16" ht="21.6" customHeight="1" x14ac:dyDescent="0.3">
      <c r="A11" s="62"/>
      <c r="B11" s="62"/>
      <c r="C11" s="5"/>
      <c r="D11" s="5"/>
      <c r="E11" s="5"/>
      <c r="F11" s="5"/>
      <c r="G11" s="12" t="s">
        <v>31</v>
      </c>
      <c r="H11" s="12"/>
      <c r="I11" s="12"/>
      <c r="J11" s="12"/>
      <c r="K11" s="5"/>
      <c r="L11" s="5"/>
      <c r="M11" s="5"/>
      <c r="N11" s="33"/>
      <c r="O11" s="3"/>
      <c r="P11" s="13"/>
    </row>
    <row r="12" spans="1:16" ht="21.6" customHeight="1" x14ac:dyDescent="0.3">
      <c r="A12" s="9"/>
      <c r="B12" s="62"/>
      <c r="C12" s="10" t="s">
        <v>32</v>
      </c>
      <c r="D12" s="5"/>
      <c r="E12" s="5"/>
      <c r="F12" s="5"/>
      <c r="G12" s="34" t="s">
        <v>33</v>
      </c>
      <c r="H12" s="34" t="s">
        <v>34</v>
      </c>
      <c r="I12" s="34" t="s">
        <v>35</v>
      </c>
      <c r="J12" s="34" t="s">
        <v>36</v>
      </c>
      <c r="K12" s="34" t="s">
        <v>37</v>
      </c>
      <c r="L12" s="69" t="s">
        <v>38</v>
      </c>
      <c r="M12" s="69"/>
      <c r="N12" s="34" t="s">
        <v>39</v>
      </c>
      <c r="O12" s="34" t="s">
        <v>40</v>
      </c>
      <c r="P12" s="9"/>
    </row>
    <row r="13" spans="1:16" ht="21.6" customHeight="1" x14ac:dyDescent="0.3">
      <c r="A13" s="9"/>
      <c r="B13" s="9"/>
      <c r="C13" s="35" t="s">
        <v>41</v>
      </c>
      <c r="D13" s="36" t="str">
        <f>IF(D6&gt;"",D6,"")</f>
        <v>HUD Veronika</v>
      </c>
      <c r="E13" s="36" t="str">
        <f>IF(H6&gt;"",H6,"")</f>
        <v>SHAHSAVARI Neda</v>
      </c>
      <c r="F13" s="36" t="str">
        <f>IF(F6&gt;"",F6&amp;" - "&amp;J6,"")</f>
        <v/>
      </c>
      <c r="G13" s="37">
        <v>-4</v>
      </c>
      <c r="H13" s="37">
        <v>16</v>
      </c>
      <c r="I13" s="37">
        <v>-7</v>
      </c>
      <c r="J13" s="37">
        <v>-9</v>
      </c>
      <c r="K13" s="37"/>
      <c r="L13" s="38">
        <f>IF(ISBLANK(G13),"",COUNTIF(G13:K13,"&gt;=0"))</f>
        <v>1</v>
      </c>
      <c r="M13" s="39">
        <f>IF(ISBLANK(G13),"",(IF(LEFT(G13,1)="-",1,0)+IF(LEFT(H13,1)="-",1,0)+IF(LEFT(I13,1)="-",1,0)+IF(LEFT(J13,1)="-",1,0)+IF(LEFT(K13,1)="-",1,0)))</f>
        <v>3</v>
      </c>
      <c r="N13" s="40" t="str">
        <f t="shared" ref="N13:O17" si="0">IF(L13=3,1,"")</f>
        <v/>
      </c>
      <c r="O13" s="41">
        <f t="shared" si="0"/>
        <v>1</v>
      </c>
      <c r="P13" s="9"/>
    </row>
    <row r="14" spans="1:16" ht="21.6" customHeight="1" x14ac:dyDescent="0.3">
      <c r="A14" s="62"/>
      <c r="B14" s="9"/>
      <c r="C14" s="35" t="s">
        <v>42</v>
      </c>
      <c r="D14" s="36" t="str">
        <f>IF(D7&gt;"",D7,"")</f>
        <v>DYMYTRENKO Anastasiia</v>
      </c>
      <c r="E14" s="36" t="str">
        <f>IF(H7&gt;"",H7,"")</f>
        <v>ASHTARI Mahshid</v>
      </c>
      <c r="F14" s="36" t="str">
        <f>IF(F7&gt;"",F7&amp;" - "&amp;J7,"")</f>
        <v/>
      </c>
      <c r="G14" s="37">
        <v>9</v>
      </c>
      <c r="H14" s="37">
        <v>10</v>
      </c>
      <c r="I14" s="37">
        <v>11</v>
      </c>
      <c r="J14" s="37"/>
      <c r="K14" s="37"/>
      <c r="L14" s="38">
        <f>IF(ISBLANK(G14),"",COUNTIF(G14:K14,"&gt;=0"))</f>
        <v>3</v>
      </c>
      <c r="M14" s="39">
        <f>IF(ISBLANK(G14),"",(IF(LEFT(G14,1)="-",1,0)+IF(LEFT(H14,1)="-",1,0)+IF(LEFT(I14,1)="-",1,0)+IF(LEFT(J14,1)="-",1,0)+IF(LEFT(K14,1)="-",1,0)))</f>
        <v>0</v>
      </c>
      <c r="N14" s="40">
        <f t="shared" si="0"/>
        <v>1</v>
      </c>
      <c r="O14" s="41" t="str">
        <f t="shared" si="0"/>
        <v/>
      </c>
      <c r="P14" s="9"/>
    </row>
    <row r="15" spans="1:16" ht="21.6" customHeight="1" x14ac:dyDescent="0.3">
      <c r="A15" s="62"/>
      <c r="B15" s="9"/>
      <c r="C15" s="42" t="s">
        <v>43</v>
      </c>
      <c r="D15" s="36" t="str">
        <f>IF(D9&gt;"",D9&amp;" / "&amp;D10,"")</f>
        <v/>
      </c>
      <c r="E15" s="36" t="str">
        <f>IF(H9&gt;"",H9&amp;" / "&amp;H10,"")</f>
        <v/>
      </c>
      <c r="F15" s="43"/>
      <c r="G15" s="44">
        <v>8</v>
      </c>
      <c r="H15" s="37">
        <v>12</v>
      </c>
      <c r="I15" s="37">
        <v>-8</v>
      </c>
      <c r="J15" s="45">
        <v>10</v>
      </c>
      <c r="K15" s="45"/>
      <c r="L15" s="38">
        <f>IF(ISBLANK(G15),"",COUNTIF(G15:K15,"&gt;=0"))</f>
        <v>3</v>
      </c>
      <c r="M15" s="39">
        <f>IF(ISBLANK(G15),"",(IF(LEFT(G15,1)="-",1,0)+IF(LEFT(H15,1)="-",1,0)+IF(LEFT(I15,1)="-",1,0)+IF(LEFT(J15,1)="-",1,0)+IF(LEFT(K15,1)="-",1,0)))</f>
        <v>1</v>
      </c>
      <c r="N15" s="40">
        <f t="shared" si="0"/>
        <v>1</v>
      </c>
      <c r="O15" s="41" t="str">
        <f t="shared" si="0"/>
        <v/>
      </c>
      <c r="P15" s="9"/>
    </row>
    <row r="16" spans="1:16" ht="21.6" customHeight="1" x14ac:dyDescent="0.3">
      <c r="A16" s="9"/>
      <c r="B16" s="9"/>
      <c r="C16" s="35" t="s">
        <v>44</v>
      </c>
      <c r="D16" s="36" t="str">
        <f>IF(D6&gt;"",D6,"")</f>
        <v>HUD Veronika</v>
      </c>
      <c r="E16" s="36" t="str">
        <f>IF(H7&gt;"",H7,"")</f>
        <v>ASHTARI Mahshid</v>
      </c>
      <c r="F16" s="46"/>
      <c r="G16" s="47"/>
      <c r="H16" s="48"/>
      <c r="I16" s="45"/>
      <c r="J16" s="37"/>
      <c r="K16" s="37"/>
      <c r="L16" s="38" t="str">
        <f>IF(ISBLANK(G16),"",COUNTIF(G16:K16,"&gt;=0"))</f>
        <v/>
      </c>
      <c r="M16" s="39" t="str">
        <f>IF(ISBLANK(G16),"",(IF(LEFT(G16,1)="-",1,0)+IF(LEFT(H16,1)="-",1,0)+IF(LEFT(I16,1)="-",1,0)+IF(LEFT(J16,1)="-",1,0)+IF(LEFT(K16,1)="-",1,0)))</f>
        <v/>
      </c>
      <c r="N16" s="40" t="str">
        <f t="shared" si="0"/>
        <v/>
      </c>
      <c r="O16" s="41" t="str">
        <f t="shared" si="0"/>
        <v/>
      </c>
      <c r="P16" s="9"/>
    </row>
    <row r="17" spans="1:16" ht="21.6" customHeight="1" thickBot="1" x14ac:dyDescent="0.35">
      <c r="A17" s="9"/>
      <c r="B17" s="9"/>
      <c r="C17" s="35" t="s">
        <v>45</v>
      </c>
      <c r="D17" s="36" t="str">
        <f>IF(D7&gt;"",D7,"")</f>
        <v>DYMYTRENKO Anastasiia</v>
      </c>
      <c r="E17" s="36" t="str">
        <f>IF(H6&gt;"",H6,"")</f>
        <v>SHAHSAVARI Neda</v>
      </c>
      <c r="F17" s="46"/>
      <c r="G17" s="44"/>
      <c r="H17" s="37"/>
      <c r="I17" s="37"/>
      <c r="J17" s="37"/>
      <c r="K17" s="37"/>
      <c r="L17" s="38" t="str">
        <f>IF(ISBLANK(G17),"",COUNTIF(G17:K17,"&gt;=0"))</f>
        <v/>
      </c>
      <c r="M17" s="39" t="str">
        <f>IF(ISBLANK(G17),"",(IF(LEFT(G17,1)="-",1,0)+IF(LEFT(H17,1)="-",1,0)+IF(LEFT(I17,1)="-",1,0)+IF(LEFT(J17,1)="-",1,0)+IF(LEFT(K17,1)="-",1,0)))</f>
        <v/>
      </c>
      <c r="N17" s="40" t="str">
        <f t="shared" si="0"/>
        <v/>
      </c>
      <c r="O17" s="41" t="str">
        <f t="shared" si="0"/>
        <v/>
      </c>
      <c r="P17" s="9"/>
    </row>
    <row r="18" spans="1:16" ht="21.6" customHeight="1" thickBot="1" x14ac:dyDescent="0.35">
      <c r="A18" s="9"/>
      <c r="B18" s="62"/>
      <c r="C18" s="5"/>
      <c r="D18" s="5"/>
      <c r="E18" s="5"/>
      <c r="F18" s="5"/>
      <c r="G18" s="5"/>
      <c r="H18" s="5"/>
      <c r="I18" s="5"/>
      <c r="J18" s="49" t="s">
        <v>46</v>
      </c>
      <c r="K18" s="50"/>
      <c r="L18" s="51">
        <f>IF(ISBLANK(D6),"",SUM(L13:L17))</f>
        <v>7</v>
      </c>
      <c r="M18" s="51">
        <f>IF(ISBLANK(H6),"",SUM(M13:M17))</f>
        <v>4</v>
      </c>
      <c r="N18" s="52">
        <f>IF(ISBLANK(G13),"",SUM(N13:N17))</f>
        <v>2</v>
      </c>
      <c r="O18" s="53">
        <f>IF(ISBLANK(G13),"",SUM(O13:O17))</f>
        <v>1</v>
      </c>
      <c r="P18" s="9"/>
    </row>
    <row r="19" spans="1:16" ht="21.6" customHeight="1" x14ac:dyDescent="0.3">
      <c r="A19" s="9"/>
      <c r="B19" s="62"/>
      <c r="C19" s="5" t="s">
        <v>47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13"/>
    </row>
    <row r="20" spans="1:16" ht="21.6" customHeight="1" x14ac:dyDescent="0.3">
      <c r="A20" s="9"/>
      <c r="B20" s="62"/>
      <c r="C20" s="54"/>
      <c r="D20" s="5" t="s">
        <v>48</v>
      </c>
      <c r="E20" s="5" t="s">
        <v>49</v>
      </c>
      <c r="F20" s="3"/>
      <c r="G20" s="5"/>
      <c r="H20" s="5" t="s">
        <v>50</v>
      </c>
      <c r="I20" s="3"/>
      <c r="J20" s="5"/>
      <c r="K20" s="3" t="s">
        <v>51</v>
      </c>
      <c r="L20" s="3"/>
      <c r="M20" s="5"/>
      <c r="N20" s="5"/>
      <c r="O20" s="5"/>
      <c r="P20" s="13"/>
    </row>
    <row r="21" spans="1:16" ht="21.6" customHeight="1" thickBot="1" x14ac:dyDescent="0.35">
      <c r="A21" s="62"/>
      <c r="B21" s="62"/>
      <c r="C21" s="55"/>
      <c r="D21" s="56" t="str">
        <f>D5</f>
        <v>UKR</v>
      </c>
      <c r="E21" s="5" t="str">
        <f>H5</f>
        <v>IRI</v>
      </c>
      <c r="F21" s="5"/>
      <c r="G21" s="5"/>
      <c r="H21" s="5"/>
      <c r="I21" s="5"/>
      <c r="J21" s="5"/>
      <c r="K21" s="70" t="str">
        <f>IF(N18=2,D5,IF(O18=2,H5,IF(N18=5,IF(O18=5,"tasan",""),"")))</f>
        <v>UKR</v>
      </c>
      <c r="L21" s="70"/>
      <c r="M21" s="70"/>
      <c r="N21" s="70"/>
      <c r="O21" s="70"/>
      <c r="P21" s="9"/>
    </row>
    <row r="22" spans="1:16" ht="21.6" customHeight="1" x14ac:dyDescent="0.3">
      <c r="A22" s="62"/>
      <c r="B22" s="63"/>
      <c r="C22" s="57"/>
      <c r="D22" s="57"/>
      <c r="E22" s="57"/>
      <c r="F22" s="57"/>
      <c r="G22" s="57"/>
      <c r="H22" s="57"/>
      <c r="I22" s="57"/>
      <c r="J22" s="57"/>
      <c r="K22" s="58"/>
      <c r="L22" s="58"/>
      <c r="M22" s="58"/>
      <c r="N22" s="58"/>
      <c r="O22" s="58"/>
      <c r="P22" s="59"/>
    </row>
    <row r="23" spans="1:16" ht="21.6" customHeight="1" x14ac:dyDescent="0.3">
      <c r="A23" s="62"/>
      <c r="C23" s="60"/>
      <c r="D23" s="60"/>
      <c r="E23" s="60"/>
      <c r="F23" s="60"/>
      <c r="G23" s="60"/>
      <c r="H23" s="60"/>
      <c r="I23" s="60"/>
      <c r="J23" s="60"/>
      <c r="K23" s="61"/>
      <c r="L23" s="61"/>
      <c r="M23" s="61"/>
      <c r="N23" s="61"/>
      <c r="O23" s="61"/>
    </row>
    <row r="24" spans="1:16" ht="21.6" customHeight="1" x14ac:dyDescent="0.3">
      <c r="A24" s="62"/>
      <c r="B24" s="62"/>
      <c r="P24" s="9"/>
    </row>
    <row r="25" spans="1:16" ht="21.6" customHeight="1" x14ac:dyDescent="0.3">
      <c r="A25" s="63"/>
      <c r="B25" s="62"/>
      <c r="C25" s="3">
        <v>2</v>
      </c>
      <c r="D25" s="4" t="s">
        <v>20</v>
      </c>
      <c r="E25" s="5"/>
      <c r="F25" s="5"/>
      <c r="G25" s="3"/>
      <c r="H25" s="6" t="s">
        <v>21</v>
      </c>
      <c r="I25" s="7"/>
      <c r="J25" s="8"/>
      <c r="K25" s="73">
        <v>43440</v>
      </c>
      <c r="L25" s="73"/>
      <c r="M25" s="73"/>
      <c r="N25" s="73"/>
      <c r="O25" s="73"/>
      <c r="P25" s="9"/>
    </row>
    <row r="26" spans="1:16" ht="21.6" customHeight="1" x14ac:dyDescent="0.3">
      <c r="B26" s="62"/>
      <c r="C26" s="10"/>
      <c r="D26" s="10" t="s">
        <v>22</v>
      </c>
      <c r="E26" s="5"/>
      <c r="F26" s="5"/>
      <c r="G26" s="3"/>
      <c r="H26" s="6" t="s">
        <v>23</v>
      </c>
      <c r="I26" s="7"/>
      <c r="J26" s="8"/>
      <c r="K26" s="71" t="s">
        <v>53</v>
      </c>
      <c r="L26" s="71"/>
      <c r="M26" s="71"/>
      <c r="N26" s="71"/>
      <c r="O26" s="71"/>
      <c r="P26" s="13"/>
    </row>
    <row r="27" spans="1:16" ht="21.6" customHeight="1" x14ac:dyDescent="0.3">
      <c r="A27" s="62"/>
      <c r="B27" s="9"/>
      <c r="C27" s="3"/>
      <c r="D27" s="11"/>
      <c r="E27" s="5"/>
      <c r="F27" s="5"/>
      <c r="G27" s="5"/>
      <c r="H27" s="12"/>
      <c r="I27" s="5"/>
      <c r="J27" s="5"/>
      <c r="K27" s="5"/>
      <c r="L27" s="5"/>
      <c r="M27" s="5"/>
      <c r="N27" s="5"/>
      <c r="O27" s="5"/>
      <c r="P27" s="9"/>
    </row>
    <row r="28" spans="1:16" ht="21.6" customHeight="1" x14ac:dyDescent="0.3">
      <c r="A28" s="62"/>
      <c r="B28" s="9"/>
      <c r="C28" s="14" t="s">
        <v>25</v>
      </c>
      <c r="D28" s="72" t="s">
        <v>54</v>
      </c>
      <c r="E28" s="72"/>
      <c r="F28" s="15"/>
      <c r="G28" s="14" t="s">
        <v>25</v>
      </c>
      <c r="H28" s="16" t="s">
        <v>151</v>
      </c>
      <c r="I28" s="17"/>
      <c r="J28" s="17"/>
      <c r="K28" s="17"/>
      <c r="L28" s="17"/>
      <c r="M28" s="17"/>
      <c r="N28" s="17"/>
      <c r="O28" s="18"/>
      <c r="P28" s="9"/>
    </row>
    <row r="29" spans="1:16" ht="21.6" customHeight="1" x14ac:dyDescent="0.3">
      <c r="A29" s="62"/>
      <c r="B29" s="9"/>
      <c r="C29" s="19" t="s">
        <v>26</v>
      </c>
      <c r="D29" t="s">
        <v>142</v>
      </c>
      <c r="E29" s="67"/>
      <c r="F29" s="20"/>
      <c r="G29" s="21" t="s">
        <v>27</v>
      </c>
      <c r="H29" t="s">
        <v>94</v>
      </c>
      <c r="I29" s="68"/>
      <c r="J29" s="68"/>
      <c r="K29" s="68"/>
      <c r="L29" s="68"/>
      <c r="M29" s="68"/>
      <c r="N29" s="68"/>
      <c r="O29" s="68"/>
      <c r="P29" s="9"/>
    </row>
    <row r="30" spans="1:16" ht="21.6" customHeight="1" x14ac:dyDescent="0.3">
      <c r="A30" s="9"/>
      <c r="B30" s="62"/>
      <c r="C30" s="22" t="s">
        <v>28</v>
      </c>
      <c r="D30" t="s">
        <v>96</v>
      </c>
      <c r="E30" s="67"/>
      <c r="F30" s="20"/>
      <c r="G30" s="23" t="s">
        <v>29</v>
      </c>
      <c r="H30" t="s">
        <v>152</v>
      </c>
      <c r="I30" s="67"/>
      <c r="J30" s="67"/>
      <c r="K30" s="67"/>
      <c r="L30" s="67"/>
      <c r="M30" s="67"/>
      <c r="N30" s="67"/>
      <c r="O30" s="67"/>
      <c r="P30" s="13"/>
    </row>
    <row r="31" spans="1:16" ht="21.6" customHeight="1" x14ac:dyDescent="0.3">
      <c r="A31" s="9"/>
      <c r="B31" s="9"/>
      <c r="C31" s="24" t="s">
        <v>30</v>
      </c>
      <c r="D31" s="25"/>
      <c r="E31" s="26"/>
      <c r="F31" s="27"/>
      <c r="G31" s="24" t="s">
        <v>30</v>
      </c>
      <c r="H31" s="25"/>
      <c r="I31" s="28"/>
      <c r="J31" s="28"/>
      <c r="K31" s="28"/>
      <c r="L31" s="28"/>
      <c r="M31" s="28"/>
      <c r="N31" s="28"/>
      <c r="O31" s="28"/>
      <c r="P31" s="9"/>
    </row>
    <row r="32" spans="1:16" ht="21.6" customHeight="1" x14ac:dyDescent="0.3">
      <c r="A32" s="9"/>
      <c r="B32" s="9"/>
      <c r="C32" s="29"/>
      <c r="D32" s="67"/>
      <c r="E32" s="67"/>
      <c r="F32" s="20"/>
      <c r="G32" s="30"/>
      <c r="H32" s="68"/>
      <c r="I32" s="68"/>
      <c r="J32" s="68"/>
      <c r="K32" s="68"/>
      <c r="L32" s="68"/>
      <c r="M32" s="68"/>
      <c r="N32" s="68"/>
      <c r="O32" s="68"/>
      <c r="P32" s="9"/>
    </row>
    <row r="33" spans="1:16" ht="21.6" customHeight="1" x14ac:dyDescent="0.3">
      <c r="A33" s="62"/>
      <c r="B33" s="62"/>
      <c r="C33" s="31"/>
      <c r="D33" s="67"/>
      <c r="E33" s="67"/>
      <c r="F33" s="20"/>
      <c r="G33" s="32"/>
      <c r="H33" s="67"/>
      <c r="I33" s="67"/>
      <c r="J33" s="67"/>
      <c r="K33" s="67"/>
      <c r="L33" s="67"/>
      <c r="M33" s="67"/>
      <c r="N33" s="67"/>
      <c r="O33" s="67"/>
      <c r="P33" s="13"/>
    </row>
    <row r="34" spans="1:16" ht="21.6" customHeight="1" x14ac:dyDescent="0.3">
      <c r="A34" s="9"/>
      <c r="B34" s="62"/>
      <c r="C34" s="5"/>
      <c r="D34" s="5"/>
      <c r="E34" s="5"/>
      <c r="F34" s="5"/>
      <c r="G34" s="12" t="s">
        <v>31</v>
      </c>
      <c r="H34" s="12"/>
      <c r="I34" s="12"/>
      <c r="J34" s="12"/>
      <c r="K34" s="5"/>
      <c r="L34" s="5"/>
      <c r="M34" s="5"/>
      <c r="N34" s="33"/>
      <c r="O34" s="3"/>
      <c r="P34" s="9"/>
    </row>
    <row r="35" spans="1:16" ht="21.6" customHeight="1" x14ac:dyDescent="0.3">
      <c r="A35" s="9"/>
      <c r="B35" s="9"/>
      <c r="C35" s="10" t="s">
        <v>32</v>
      </c>
      <c r="D35" s="5"/>
      <c r="E35" s="5"/>
      <c r="F35" s="5"/>
      <c r="G35" s="34" t="s">
        <v>33</v>
      </c>
      <c r="H35" s="34" t="s">
        <v>34</v>
      </c>
      <c r="I35" s="34" t="s">
        <v>35</v>
      </c>
      <c r="J35" s="34" t="s">
        <v>36</v>
      </c>
      <c r="K35" s="34" t="s">
        <v>37</v>
      </c>
      <c r="L35" s="69" t="s">
        <v>38</v>
      </c>
      <c r="M35" s="69"/>
      <c r="N35" s="34" t="s">
        <v>39</v>
      </c>
      <c r="O35" s="34" t="s">
        <v>40</v>
      </c>
      <c r="P35" s="9"/>
    </row>
    <row r="36" spans="1:16" ht="21.6" customHeight="1" x14ac:dyDescent="0.3">
      <c r="A36" s="62"/>
      <c r="B36" s="9"/>
      <c r="C36" s="35" t="s">
        <v>41</v>
      </c>
      <c r="D36" s="36" t="str">
        <f>IF(D29&gt;"",D29,"")</f>
        <v>MORITA AYANE</v>
      </c>
      <c r="E36" s="36" t="str">
        <f>IF(H29&gt;"",H29,"")</f>
        <v>BURKOVA Anastasia</v>
      </c>
      <c r="F36" s="36" t="str">
        <f>IF(F29&gt;"",F29&amp;" - "&amp;J29,"")</f>
        <v/>
      </c>
      <c r="G36" s="37">
        <v>6</v>
      </c>
      <c r="H36" s="37">
        <v>7</v>
      </c>
      <c r="I36" s="37">
        <v>7</v>
      </c>
      <c r="J36" s="37"/>
      <c r="K36" s="37"/>
      <c r="L36" s="38">
        <f>IF(ISBLANK(G36),"",COUNTIF(G36:K36,"&gt;=0"))</f>
        <v>3</v>
      </c>
      <c r="M36" s="39">
        <f>IF(ISBLANK(G36),"",(IF(LEFT(G36,1)="-",1,0)+IF(LEFT(H36,1)="-",1,0)+IF(LEFT(I36,1)="-",1,0)+IF(LEFT(J36,1)="-",1,0)+IF(LEFT(K36,1)="-",1,0)))</f>
        <v>0</v>
      </c>
      <c r="N36" s="40">
        <f t="shared" ref="N36:O40" si="1">IF(L36=3,1,"")</f>
        <v>1</v>
      </c>
      <c r="O36" s="41" t="str">
        <f t="shared" si="1"/>
        <v/>
      </c>
      <c r="P36" s="9"/>
    </row>
    <row r="37" spans="1:16" ht="21.6" customHeight="1" x14ac:dyDescent="0.3">
      <c r="A37" s="62"/>
      <c r="B37" s="9"/>
      <c r="C37" s="35" t="s">
        <v>42</v>
      </c>
      <c r="D37" s="36" t="str">
        <f>IF(D30&gt;"",D30,"")</f>
        <v>SEYAMA SAKI</v>
      </c>
      <c r="E37" s="36" t="str">
        <f>IF(H30&gt;"",H30,"")</f>
        <v>Singeorzan Arina</v>
      </c>
      <c r="F37" s="36" t="str">
        <f>IF(F30&gt;"",F30&amp;" - "&amp;J30,"")</f>
        <v/>
      </c>
      <c r="G37" s="37">
        <v>6</v>
      </c>
      <c r="H37" s="37">
        <v>2</v>
      </c>
      <c r="I37" s="37">
        <v>8</v>
      </c>
      <c r="J37" s="37"/>
      <c r="K37" s="37"/>
      <c r="L37" s="38">
        <f>IF(ISBLANK(G37),"",COUNTIF(G37:K37,"&gt;=0"))</f>
        <v>3</v>
      </c>
      <c r="M37" s="39">
        <f>IF(ISBLANK(G37),"",(IF(LEFT(G37,1)="-",1,0)+IF(LEFT(H37,1)="-",1,0)+IF(LEFT(I37,1)="-",1,0)+IF(LEFT(J37,1)="-",1,0)+IF(LEFT(K37,1)="-",1,0)))</f>
        <v>0</v>
      </c>
      <c r="N37" s="40">
        <f t="shared" si="1"/>
        <v>1</v>
      </c>
      <c r="O37" s="41" t="str">
        <f t="shared" si="1"/>
        <v/>
      </c>
      <c r="P37" s="9"/>
    </row>
    <row r="38" spans="1:16" ht="21.6" customHeight="1" x14ac:dyDescent="0.3">
      <c r="A38" s="9"/>
      <c r="B38" s="9"/>
      <c r="C38" s="42" t="s">
        <v>43</v>
      </c>
      <c r="D38" s="36" t="str">
        <f>IF(D32&gt;"",D32&amp;" / "&amp;D33,"")</f>
        <v/>
      </c>
      <c r="E38" s="36" t="str">
        <f>IF(H32&gt;"",H32&amp;" / "&amp;H33,"")</f>
        <v/>
      </c>
      <c r="F38" s="43"/>
      <c r="G38" s="44"/>
      <c r="H38" s="37"/>
      <c r="I38" s="37"/>
      <c r="J38" s="45"/>
      <c r="K38" s="45"/>
      <c r="L38" s="38" t="str">
        <f>IF(ISBLANK(G38),"",COUNTIF(G38:K38,"&gt;=0"))</f>
        <v/>
      </c>
      <c r="M38" s="39" t="str">
        <f>IF(ISBLANK(G38),"",(IF(LEFT(G38,1)="-",1,0)+IF(LEFT(H38,1)="-",1,0)+IF(LEFT(I38,1)="-",1,0)+IF(LEFT(J38,1)="-",1,0)+IF(LEFT(K38,1)="-",1,0)))</f>
        <v/>
      </c>
      <c r="N38" s="40" t="str">
        <f t="shared" si="1"/>
        <v/>
      </c>
      <c r="O38" s="41" t="str">
        <f t="shared" si="1"/>
        <v/>
      </c>
      <c r="P38" s="9"/>
    </row>
    <row r="39" spans="1:16" ht="21.6" customHeight="1" x14ac:dyDescent="0.3">
      <c r="A39" s="9"/>
      <c r="B39" s="9"/>
      <c r="C39" s="35" t="s">
        <v>44</v>
      </c>
      <c r="D39" s="36" t="str">
        <f>IF(D29&gt;"",D29,"")</f>
        <v>MORITA AYANE</v>
      </c>
      <c r="E39" s="36" t="str">
        <f>IF(H30&gt;"",H30,"")</f>
        <v>Singeorzan Arina</v>
      </c>
      <c r="F39" s="46"/>
      <c r="G39" s="47"/>
      <c r="H39" s="48"/>
      <c r="I39" s="45"/>
      <c r="J39" s="37"/>
      <c r="K39" s="37"/>
      <c r="L39" s="38" t="str">
        <f>IF(ISBLANK(G39),"",COUNTIF(G39:K39,"&gt;=0"))</f>
        <v/>
      </c>
      <c r="M39" s="39" t="str">
        <f>IF(ISBLANK(G39),"",(IF(LEFT(G39,1)="-",1,0)+IF(LEFT(H39,1)="-",1,0)+IF(LEFT(I39,1)="-",1,0)+IF(LEFT(J39,1)="-",1,0)+IF(LEFT(K39,1)="-",1,0)))</f>
        <v/>
      </c>
      <c r="N39" s="40" t="str">
        <f t="shared" si="1"/>
        <v/>
      </c>
      <c r="O39" s="41" t="str">
        <f t="shared" si="1"/>
        <v/>
      </c>
      <c r="P39" s="9"/>
    </row>
    <row r="40" spans="1:16" ht="21.6" customHeight="1" thickBot="1" x14ac:dyDescent="0.35">
      <c r="A40" s="9"/>
      <c r="B40" s="62"/>
      <c r="C40" s="35" t="s">
        <v>45</v>
      </c>
      <c r="D40" s="36" t="str">
        <f>IF(D30&gt;"",D30,"")</f>
        <v>SEYAMA SAKI</v>
      </c>
      <c r="E40" s="36" t="str">
        <f>IF(H29&gt;"",H29,"")</f>
        <v>BURKOVA Anastasia</v>
      </c>
      <c r="F40" s="46"/>
      <c r="G40" s="44"/>
      <c r="H40" s="37"/>
      <c r="I40" s="37"/>
      <c r="J40" s="37"/>
      <c r="K40" s="37"/>
      <c r="L40" s="38" t="str">
        <f>IF(ISBLANK(G40),"",COUNTIF(G40:K40,"&gt;=0"))</f>
        <v/>
      </c>
      <c r="M40" s="39" t="str">
        <f>IF(ISBLANK(G40),"",(IF(LEFT(G40,1)="-",1,0)+IF(LEFT(H40,1)="-",1,0)+IF(LEFT(I40,1)="-",1,0)+IF(LEFT(J40,1)="-",1,0)+IF(LEFT(K40,1)="-",1,0)))</f>
        <v/>
      </c>
      <c r="N40" s="40" t="str">
        <f t="shared" si="1"/>
        <v/>
      </c>
      <c r="O40" s="41" t="str">
        <f t="shared" si="1"/>
        <v/>
      </c>
      <c r="P40" s="9"/>
    </row>
    <row r="41" spans="1:16" ht="21.6" customHeight="1" thickBot="1" x14ac:dyDescent="0.35">
      <c r="A41" s="9"/>
      <c r="B41" s="62"/>
      <c r="C41" s="5"/>
      <c r="D41" s="5"/>
      <c r="E41" s="5"/>
      <c r="F41" s="5"/>
      <c r="G41" s="5"/>
      <c r="H41" s="5"/>
      <c r="I41" s="5"/>
      <c r="J41" s="49" t="s">
        <v>46</v>
      </c>
      <c r="K41" s="50"/>
      <c r="L41" s="51">
        <f>IF(ISBLANK(D29),"",SUM(L36:L40))</f>
        <v>6</v>
      </c>
      <c r="M41" s="51">
        <f>IF(ISBLANK(H29),"",SUM(M36:M40))</f>
        <v>0</v>
      </c>
      <c r="N41" s="52">
        <f>IF(ISBLANK(G36),"",SUM(N36:N40))</f>
        <v>2</v>
      </c>
      <c r="O41" s="53">
        <f>IF(ISBLANK(G36),"",SUM(O36:O40))</f>
        <v>0</v>
      </c>
      <c r="P41" s="13"/>
    </row>
    <row r="42" spans="1:16" ht="21.6" customHeight="1" x14ac:dyDescent="0.3">
      <c r="A42" s="9"/>
      <c r="B42" s="62"/>
      <c r="C42" s="5" t="s">
        <v>47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13"/>
    </row>
    <row r="43" spans="1:16" ht="21.6" customHeight="1" x14ac:dyDescent="0.3">
      <c r="A43" s="62"/>
      <c r="B43" s="62"/>
      <c r="C43" s="54"/>
      <c r="D43" s="5" t="s">
        <v>48</v>
      </c>
      <c r="E43" s="5" t="s">
        <v>49</v>
      </c>
      <c r="F43" s="3"/>
      <c r="G43" s="5"/>
      <c r="H43" s="5" t="s">
        <v>50</v>
      </c>
      <c r="I43" s="3"/>
      <c r="J43" s="5"/>
      <c r="K43" s="3" t="s">
        <v>51</v>
      </c>
      <c r="L43" s="3"/>
      <c r="M43" s="5"/>
      <c r="N43" s="5"/>
      <c r="O43" s="5"/>
      <c r="P43" s="9"/>
    </row>
    <row r="44" spans="1:16" ht="21.6" customHeight="1" thickBot="1" x14ac:dyDescent="0.35">
      <c r="A44" s="62"/>
      <c r="B44" s="63"/>
      <c r="C44" s="55"/>
      <c r="D44" s="56" t="str">
        <f>D28</f>
        <v>JPN 1</v>
      </c>
      <c r="E44" s="5" t="str">
        <f>H28</f>
        <v>ROU / RUS</v>
      </c>
      <c r="F44" s="5"/>
      <c r="G44" s="5"/>
      <c r="H44" s="5"/>
      <c r="I44" s="5"/>
      <c r="J44" s="5"/>
      <c r="K44" s="70" t="str">
        <f>IF(N41=2,D28,IF(O41=2,H28,IF(N41=5,IF(O41=5,"tasan",""),"")))</f>
        <v>JPN 1</v>
      </c>
      <c r="L44" s="70"/>
      <c r="M44" s="70"/>
      <c r="N44" s="70"/>
      <c r="O44" s="70"/>
      <c r="P44" s="59"/>
    </row>
    <row r="45" spans="1:16" ht="21.6" customHeight="1" x14ac:dyDescent="0.3">
      <c r="A45" s="62"/>
      <c r="C45" s="57"/>
      <c r="D45" s="57"/>
      <c r="E45" s="57"/>
      <c r="F45" s="57"/>
      <c r="G45" s="57"/>
      <c r="H45" s="57"/>
      <c r="I45" s="57"/>
      <c r="J45" s="57"/>
      <c r="K45" s="58"/>
      <c r="L45" s="58"/>
      <c r="M45" s="58"/>
      <c r="N45" s="58"/>
      <c r="O45" s="58"/>
    </row>
    <row r="46" spans="1:16" ht="21.6" customHeight="1" x14ac:dyDescent="0.3">
      <c r="A46" s="62"/>
      <c r="B46" s="62"/>
      <c r="P46" s="9"/>
    </row>
    <row r="47" spans="1:16" ht="21.6" customHeight="1" x14ac:dyDescent="0.3">
      <c r="A47" s="63"/>
      <c r="B47" s="62"/>
      <c r="C47" s="3">
        <v>5</v>
      </c>
      <c r="D47" s="4" t="s">
        <v>20</v>
      </c>
      <c r="E47" s="5"/>
      <c r="F47" s="5"/>
      <c r="G47" s="3"/>
      <c r="H47" s="6" t="s">
        <v>21</v>
      </c>
      <c r="I47" s="7"/>
      <c r="J47" s="8"/>
      <c r="K47" s="73">
        <v>43440</v>
      </c>
      <c r="L47" s="73"/>
      <c r="M47" s="73"/>
      <c r="N47" s="73"/>
      <c r="O47" s="73"/>
      <c r="P47" s="9"/>
    </row>
    <row r="48" spans="1:16" ht="21.6" customHeight="1" x14ac:dyDescent="0.3">
      <c r="B48" s="62"/>
      <c r="C48" s="10"/>
      <c r="D48" s="10" t="s">
        <v>22</v>
      </c>
      <c r="E48" s="5"/>
      <c r="F48" s="5"/>
      <c r="G48" s="3"/>
      <c r="H48" s="6" t="s">
        <v>23</v>
      </c>
      <c r="I48" s="7"/>
      <c r="J48" s="8"/>
      <c r="K48" s="71" t="s">
        <v>53</v>
      </c>
      <c r="L48" s="71"/>
      <c r="M48" s="71"/>
      <c r="N48" s="71"/>
      <c r="O48" s="71"/>
      <c r="P48" s="13"/>
    </row>
    <row r="49" spans="2:16" ht="21.6" customHeight="1" x14ac:dyDescent="0.3">
      <c r="B49" s="9"/>
      <c r="C49" s="3"/>
      <c r="D49" s="11"/>
      <c r="E49" s="5"/>
      <c r="F49" s="5"/>
      <c r="G49" s="5"/>
      <c r="H49" s="12"/>
      <c r="I49" s="5"/>
      <c r="J49" s="5"/>
      <c r="K49" s="5"/>
      <c r="L49" s="5"/>
      <c r="M49" s="5"/>
      <c r="N49" s="5"/>
      <c r="O49" s="5"/>
      <c r="P49" s="9"/>
    </row>
    <row r="50" spans="2:16" ht="21.6" customHeight="1" x14ac:dyDescent="0.3">
      <c r="B50" s="9"/>
      <c r="C50" s="14" t="s">
        <v>25</v>
      </c>
      <c r="D50" s="72" t="s">
        <v>119</v>
      </c>
      <c r="E50" s="72"/>
      <c r="F50" s="15"/>
      <c r="G50" s="14" t="s">
        <v>25</v>
      </c>
      <c r="H50" s="16" t="s">
        <v>67</v>
      </c>
      <c r="I50" s="17"/>
      <c r="J50" s="17"/>
      <c r="K50" s="17"/>
      <c r="L50" s="17"/>
      <c r="M50" s="17"/>
      <c r="N50" s="17"/>
      <c r="O50" s="18"/>
      <c r="P50" s="9"/>
    </row>
    <row r="51" spans="2:16" ht="21.6" customHeight="1" x14ac:dyDescent="0.3">
      <c r="B51" s="9"/>
      <c r="C51" s="19" t="s">
        <v>26</v>
      </c>
      <c r="D51" s="66" t="s">
        <v>176</v>
      </c>
      <c r="E51" s="67"/>
      <c r="F51" s="20"/>
      <c r="G51" s="21" t="s">
        <v>27</v>
      </c>
      <c r="H51" t="s">
        <v>163</v>
      </c>
      <c r="I51" s="68"/>
      <c r="J51" s="68"/>
      <c r="K51" s="68"/>
      <c r="L51" s="68"/>
      <c r="M51" s="68"/>
      <c r="N51" s="68"/>
      <c r="O51" s="68"/>
      <c r="P51" s="9"/>
    </row>
    <row r="52" spans="2:16" ht="21.6" customHeight="1" x14ac:dyDescent="0.3">
      <c r="B52" s="62"/>
      <c r="C52" s="22" t="s">
        <v>28</v>
      </c>
      <c r="D52" s="66" t="s">
        <v>177</v>
      </c>
      <c r="E52" s="67"/>
      <c r="F52" s="20"/>
      <c r="G52" s="23" t="s">
        <v>29</v>
      </c>
      <c r="H52" t="s">
        <v>164</v>
      </c>
      <c r="I52" s="67"/>
      <c r="J52" s="67"/>
      <c r="K52" s="67"/>
      <c r="L52" s="67"/>
      <c r="M52" s="67"/>
      <c r="N52" s="67"/>
      <c r="O52" s="67"/>
      <c r="P52" s="13"/>
    </row>
    <row r="53" spans="2:16" ht="21.6" customHeight="1" x14ac:dyDescent="0.3">
      <c r="B53" s="9"/>
      <c r="C53" s="24" t="s">
        <v>30</v>
      </c>
      <c r="D53" s="25"/>
      <c r="E53" s="26"/>
      <c r="F53" s="27"/>
      <c r="G53" s="24" t="s">
        <v>30</v>
      </c>
      <c r="H53" s="25"/>
      <c r="I53" s="28"/>
      <c r="J53" s="28"/>
      <c r="K53" s="28"/>
      <c r="L53" s="28"/>
      <c r="M53" s="28"/>
      <c r="N53" s="28"/>
      <c r="O53" s="28"/>
      <c r="P53" s="9"/>
    </row>
    <row r="54" spans="2:16" ht="21.6" customHeight="1" x14ac:dyDescent="0.3">
      <c r="B54" s="9"/>
      <c r="C54" s="29"/>
      <c r="D54" s="67"/>
      <c r="E54" s="67"/>
      <c r="F54" s="20"/>
      <c r="G54" s="30"/>
      <c r="H54" s="68"/>
      <c r="I54" s="68"/>
      <c r="J54" s="68"/>
      <c r="K54" s="68"/>
      <c r="L54" s="68"/>
      <c r="M54" s="68"/>
      <c r="N54" s="68"/>
      <c r="O54" s="68"/>
      <c r="P54" s="9"/>
    </row>
    <row r="55" spans="2:16" ht="21.6" customHeight="1" x14ac:dyDescent="0.3">
      <c r="B55" s="62"/>
      <c r="C55" s="31"/>
      <c r="D55" s="67"/>
      <c r="E55" s="67"/>
      <c r="F55" s="20"/>
      <c r="G55" s="32"/>
      <c r="H55" s="67"/>
      <c r="I55" s="67"/>
      <c r="J55" s="67"/>
      <c r="K55" s="67"/>
      <c r="L55" s="67"/>
      <c r="M55" s="67"/>
      <c r="N55" s="67"/>
      <c r="O55" s="67"/>
      <c r="P55" s="13"/>
    </row>
    <row r="56" spans="2:16" ht="21.6" customHeight="1" x14ac:dyDescent="0.3">
      <c r="B56" s="62"/>
      <c r="C56" s="5"/>
      <c r="D56" s="5"/>
      <c r="E56" s="5"/>
      <c r="F56" s="5"/>
      <c r="G56" s="12" t="s">
        <v>31</v>
      </c>
      <c r="H56" s="12"/>
      <c r="I56" s="12"/>
      <c r="J56" s="12"/>
      <c r="K56" s="5"/>
      <c r="L56" s="5"/>
      <c r="M56" s="5"/>
      <c r="N56" s="33"/>
      <c r="O56" s="3"/>
      <c r="P56" s="9"/>
    </row>
    <row r="57" spans="2:16" ht="21.6" customHeight="1" x14ac:dyDescent="0.3">
      <c r="B57" s="9"/>
      <c r="C57" s="10" t="s">
        <v>32</v>
      </c>
      <c r="D57" s="5"/>
      <c r="E57" s="5"/>
      <c r="F57" s="5"/>
      <c r="G57" s="34" t="s">
        <v>33</v>
      </c>
      <c r="H57" s="34" t="s">
        <v>34</v>
      </c>
      <c r="I57" s="34" t="s">
        <v>35</v>
      </c>
      <c r="J57" s="34" t="s">
        <v>36</v>
      </c>
      <c r="K57" s="34" t="s">
        <v>37</v>
      </c>
      <c r="L57" s="69" t="s">
        <v>38</v>
      </c>
      <c r="M57" s="69"/>
      <c r="N57" s="34" t="s">
        <v>39</v>
      </c>
      <c r="O57" s="34" t="s">
        <v>40</v>
      </c>
      <c r="P57" s="9"/>
    </row>
    <row r="58" spans="2:16" ht="21.6" customHeight="1" x14ac:dyDescent="0.3">
      <c r="B58" s="9"/>
      <c r="C58" s="35" t="s">
        <v>41</v>
      </c>
      <c r="D58" s="36" t="str">
        <f>IF(D51&gt;"",D51,"")</f>
        <v>KIM HANA</v>
      </c>
      <c r="E58" s="36" t="str">
        <f>IF(H51&gt;"",H51,"")</f>
        <v>ÑÍGUEZ MARINA</v>
      </c>
      <c r="F58" s="36" t="str">
        <f>IF(F51&gt;"",F51&amp;" - "&amp;J51,"")</f>
        <v/>
      </c>
      <c r="G58" s="37">
        <v>-9</v>
      </c>
      <c r="H58" s="37">
        <v>-8</v>
      </c>
      <c r="I58" s="37">
        <v>-11</v>
      </c>
      <c r="J58" s="37"/>
      <c r="K58" s="37"/>
      <c r="L58" s="38">
        <f>IF(ISBLANK(G58),"",COUNTIF(G58:K58,"&gt;=0"))</f>
        <v>0</v>
      </c>
      <c r="M58" s="39">
        <f>IF(ISBLANK(G58),"",(IF(LEFT(G58,1)="-",1,0)+IF(LEFT(H58,1)="-",1,0)+IF(LEFT(I58,1)="-",1,0)+IF(LEFT(J58,1)="-",1,0)+IF(LEFT(K58,1)="-",1,0)))</f>
        <v>3</v>
      </c>
      <c r="N58" s="40" t="str">
        <f t="shared" ref="N58:O62" si="2">IF(L58=3,1,"")</f>
        <v/>
      </c>
      <c r="O58" s="41">
        <f t="shared" si="2"/>
        <v>1</v>
      </c>
      <c r="P58" s="9"/>
    </row>
    <row r="59" spans="2:16" ht="21.6" customHeight="1" x14ac:dyDescent="0.3">
      <c r="B59" s="9"/>
      <c r="C59" s="35" t="s">
        <v>42</v>
      </c>
      <c r="D59" s="36" t="str">
        <f>IF(D52&gt;"",D52,"")</f>
        <v>LEE YEONHUI</v>
      </c>
      <c r="E59" s="36" t="str">
        <f>IF(H52&gt;"",H52,"")</f>
        <v>PÉREZ ANDREA</v>
      </c>
      <c r="F59" s="36" t="str">
        <f>IF(F52&gt;"",F52&amp;" - "&amp;J52,"")</f>
        <v/>
      </c>
      <c r="G59" s="37">
        <v>-5</v>
      </c>
      <c r="H59" s="37">
        <v>-6</v>
      </c>
      <c r="I59" s="37">
        <v>9</v>
      </c>
      <c r="J59" s="37">
        <v>-9</v>
      </c>
      <c r="K59" s="37"/>
      <c r="L59" s="38">
        <f>IF(ISBLANK(G59),"",COUNTIF(G59:K59,"&gt;=0"))</f>
        <v>1</v>
      </c>
      <c r="M59" s="39">
        <f>IF(ISBLANK(G59),"",(IF(LEFT(G59,1)="-",1,0)+IF(LEFT(H59,1)="-",1,0)+IF(LEFT(I59,1)="-",1,0)+IF(LEFT(J59,1)="-",1,0)+IF(LEFT(K59,1)="-",1,0)))</f>
        <v>3</v>
      </c>
      <c r="N59" s="40" t="str">
        <f t="shared" si="2"/>
        <v/>
      </c>
      <c r="O59" s="41">
        <f t="shared" si="2"/>
        <v>1</v>
      </c>
      <c r="P59" s="9"/>
    </row>
    <row r="60" spans="2:16" ht="21.6" customHeight="1" x14ac:dyDescent="0.3">
      <c r="B60" s="9"/>
      <c r="C60" s="42" t="s">
        <v>43</v>
      </c>
      <c r="D60" s="36" t="str">
        <f>IF(D54&gt;"",D54&amp;" / "&amp;D55,"")</f>
        <v/>
      </c>
      <c r="E60" s="36" t="str">
        <f>IF(H54&gt;"",H54&amp;" / "&amp;H55,"")</f>
        <v/>
      </c>
      <c r="F60" s="43"/>
      <c r="G60" s="44"/>
      <c r="H60" s="37"/>
      <c r="I60" s="37"/>
      <c r="J60" s="45"/>
      <c r="K60" s="45"/>
      <c r="L60" s="38" t="str">
        <f>IF(ISBLANK(G60),"",COUNTIF(G60:K60,"&gt;=0"))</f>
        <v/>
      </c>
      <c r="M60" s="39" t="str">
        <f>IF(ISBLANK(G60),"",(IF(LEFT(G60,1)="-",1,0)+IF(LEFT(H60,1)="-",1,0)+IF(LEFT(I60,1)="-",1,0)+IF(LEFT(J60,1)="-",1,0)+IF(LEFT(K60,1)="-",1,0)))</f>
        <v/>
      </c>
      <c r="N60" s="40" t="str">
        <f t="shared" si="2"/>
        <v/>
      </c>
      <c r="O60" s="41" t="str">
        <f t="shared" si="2"/>
        <v/>
      </c>
      <c r="P60" s="9"/>
    </row>
    <row r="61" spans="2:16" ht="21.6" customHeight="1" x14ac:dyDescent="0.3">
      <c r="B61" s="9"/>
      <c r="C61" s="35" t="s">
        <v>44</v>
      </c>
      <c r="D61" s="36" t="str">
        <f>IF(D51&gt;"",D51,"")</f>
        <v>KIM HANA</v>
      </c>
      <c r="E61" s="36" t="str">
        <f>IF(H52&gt;"",H52,"")</f>
        <v>PÉREZ ANDREA</v>
      </c>
      <c r="F61" s="46"/>
      <c r="G61" s="47"/>
      <c r="H61" s="48"/>
      <c r="I61" s="45"/>
      <c r="J61" s="37"/>
      <c r="K61" s="37"/>
      <c r="L61" s="38" t="str">
        <f>IF(ISBLANK(G61),"",COUNTIF(G61:K61,"&gt;=0"))</f>
        <v/>
      </c>
      <c r="M61" s="39" t="str">
        <f>IF(ISBLANK(G61),"",(IF(LEFT(G61,1)="-",1,0)+IF(LEFT(H61,1)="-",1,0)+IF(LEFT(I61,1)="-",1,0)+IF(LEFT(J61,1)="-",1,0)+IF(LEFT(K61,1)="-",1,0)))</f>
        <v/>
      </c>
      <c r="N61" s="40" t="str">
        <f t="shared" si="2"/>
        <v/>
      </c>
      <c r="O61" s="41" t="str">
        <f t="shared" si="2"/>
        <v/>
      </c>
      <c r="P61" s="9"/>
    </row>
    <row r="62" spans="2:16" ht="21.6" customHeight="1" thickBot="1" x14ac:dyDescent="0.35">
      <c r="B62" s="62"/>
      <c r="C62" s="35" t="s">
        <v>45</v>
      </c>
      <c r="D62" s="36" t="str">
        <f>IF(D52&gt;"",D52,"")</f>
        <v>LEE YEONHUI</v>
      </c>
      <c r="E62" s="36" t="str">
        <f>IF(H51&gt;"",H51,"")</f>
        <v>ÑÍGUEZ MARINA</v>
      </c>
      <c r="F62" s="46"/>
      <c r="G62" s="44"/>
      <c r="H62" s="37"/>
      <c r="I62" s="37"/>
      <c r="J62" s="37"/>
      <c r="K62" s="37"/>
      <c r="L62" s="38" t="str">
        <f>IF(ISBLANK(G62),"",COUNTIF(G62:K62,"&gt;=0"))</f>
        <v/>
      </c>
      <c r="M62" s="39" t="str">
        <f>IF(ISBLANK(G62),"",(IF(LEFT(G62,1)="-",1,0)+IF(LEFT(H62,1)="-",1,0)+IF(LEFT(I62,1)="-",1,0)+IF(LEFT(J62,1)="-",1,0)+IF(LEFT(K62,1)="-",1,0)))</f>
        <v/>
      </c>
      <c r="N62" s="40" t="str">
        <f t="shared" si="2"/>
        <v/>
      </c>
      <c r="O62" s="41" t="str">
        <f t="shared" si="2"/>
        <v/>
      </c>
      <c r="P62" s="9"/>
    </row>
    <row r="63" spans="2:16" ht="21.6" customHeight="1" thickBot="1" x14ac:dyDescent="0.35">
      <c r="B63" s="62"/>
      <c r="C63" s="5"/>
      <c r="D63" s="5"/>
      <c r="E63" s="5"/>
      <c r="F63" s="5"/>
      <c r="G63" s="5"/>
      <c r="H63" s="5"/>
      <c r="I63" s="5"/>
      <c r="J63" s="49" t="s">
        <v>46</v>
      </c>
      <c r="K63" s="50"/>
      <c r="L63" s="51">
        <f>IF(ISBLANK(D51),"",SUM(L58:L62))</f>
        <v>1</v>
      </c>
      <c r="M63" s="51">
        <f>IF(ISBLANK(H51),"",SUM(M58:M62))</f>
        <v>6</v>
      </c>
      <c r="N63" s="52">
        <f>IF(ISBLANK(G58),"",SUM(N58:N62))</f>
        <v>0</v>
      </c>
      <c r="O63" s="53">
        <f>IF(ISBLANK(G58),"",SUM(O58:O62))</f>
        <v>2</v>
      </c>
      <c r="P63" s="13"/>
    </row>
    <row r="64" spans="2:16" ht="21.6" customHeight="1" x14ac:dyDescent="0.3">
      <c r="B64" s="62"/>
      <c r="C64" s="5" t="s">
        <v>47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13"/>
    </row>
    <row r="65" spans="2:16" ht="21.6" customHeight="1" x14ac:dyDescent="0.3">
      <c r="B65" s="62"/>
      <c r="C65" s="54"/>
      <c r="D65" s="5" t="s">
        <v>48</v>
      </c>
      <c r="E65" s="5" t="s">
        <v>49</v>
      </c>
      <c r="F65" s="3"/>
      <c r="G65" s="5"/>
      <c r="H65" s="5" t="s">
        <v>50</v>
      </c>
      <c r="I65" s="3"/>
      <c r="J65" s="5"/>
      <c r="K65" s="3" t="s">
        <v>51</v>
      </c>
      <c r="L65" s="3"/>
      <c r="M65" s="5"/>
      <c r="N65" s="5"/>
      <c r="O65" s="5"/>
      <c r="P65" s="9"/>
    </row>
    <row r="66" spans="2:16" ht="21.6" customHeight="1" thickBot="1" x14ac:dyDescent="0.35">
      <c r="B66" s="63"/>
      <c r="C66" s="55"/>
      <c r="D66" s="56" t="str">
        <f>D50</f>
        <v>KOR 2</v>
      </c>
      <c r="E66" s="5" t="str">
        <f>H50</f>
        <v>ESP 2</v>
      </c>
      <c r="F66" s="5"/>
      <c r="G66" s="5"/>
      <c r="H66" s="5"/>
      <c r="I66" s="5"/>
      <c r="J66" s="5"/>
      <c r="K66" s="70" t="str">
        <f>IF(N63=2,D50,IF(O63=2,H50,IF(N63=5,IF(O63=5,"tasan",""),"")))</f>
        <v>ESP 2</v>
      </c>
      <c r="L66" s="70"/>
      <c r="M66" s="70"/>
      <c r="N66" s="70"/>
      <c r="O66" s="70"/>
      <c r="P66" s="59"/>
    </row>
    <row r="67" spans="2:16" ht="21.6" customHeight="1" x14ac:dyDescent="0.3">
      <c r="C67" s="57"/>
      <c r="D67" s="57"/>
      <c r="E67" s="57"/>
      <c r="F67" s="57"/>
      <c r="G67" s="57"/>
      <c r="H67" s="57"/>
      <c r="I67" s="57"/>
      <c r="J67" s="57"/>
      <c r="K67" s="58"/>
      <c r="L67" s="58"/>
      <c r="M67" s="58"/>
      <c r="N67" s="58"/>
      <c r="O67" s="58"/>
    </row>
    <row r="68" spans="2:16" ht="21.6" customHeight="1" x14ac:dyDescent="0.3">
      <c r="B68" s="62"/>
      <c r="P68" s="9"/>
    </row>
    <row r="69" spans="2:16" ht="21.6" customHeight="1" x14ac:dyDescent="0.3">
      <c r="B69" s="62"/>
      <c r="C69" s="3">
        <v>6</v>
      </c>
      <c r="D69" s="4" t="s">
        <v>20</v>
      </c>
      <c r="E69" s="5"/>
      <c r="F69" s="5"/>
      <c r="G69" s="3"/>
      <c r="H69" s="6" t="s">
        <v>21</v>
      </c>
      <c r="I69" s="7"/>
      <c r="J69" s="8"/>
      <c r="K69" s="73">
        <v>43440</v>
      </c>
      <c r="L69" s="73"/>
      <c r="M69" s="73"/>
      <c r="N69" s="73"/>
      <c r="O69" s="73"/>
      <c r="P69" s="9"/>
    </row>
    <row r="70" spans="2:16" ht="21.6" customHeight="1" x14ac:dyDescent="0.3">
      <c r="B70" s="62"/>
      <c r="C70" s="10"/>
      <c r="D70" s="10" t="s">
        <v>22</v>
      </c>
      <c r="E70" s="5"/>
      <c r="F70" s="5"/>
      <c r="G70" s="3"/>
      <c r="H70" s="6" t="s">
        <v>23</v>
      </c>
      <c r="I70" s="7"/>
      <c r="J70" s="8"/>
      <c r="K70" s="71" t="s">
        <v>53</v>
      </c>
      <c r="L70" s="71"/>
      <c r="M70" s="71"/>
      <c r="N70" s="71"/>
      <c r="O70" s="71"/>
      <c r="P70" s="13"/>
    </row>
    <row r="71" spans="2:16" ht="21.6" customHeight="1" x14ac:dyDescent="0.3">
      <c r="B71" s="9"/>
      <c r="C71" s="3"/>
      <c r="D71" s="11"/>
      <c r="E71" s="5"/>
      <c r="F71" s="5"/>
      <c r="G71" s="5"/>
      <c r="H71" s="12"/>
      <c r="I71" s="5"/>
      <c r="J71" s="5"/>
      <c r="K71" s="5"/>
      <c r="L71" s="5"/>
      <c r="M71" s="5"/>
      <c r="N71" s="5"/>
      <c r="O71" s="5"/>
      <c r="P71" s="9"/>
    </row>
    <row r="72" spans="2:16" ht="21.6" customHeight="1" x14ac:dyDescent="0.3">
      <c r="B72" s="9"/>
      <c r="C72" s="14" t="s">
        <v>25</v>
      </c>
      <c r="D72" s="72" t="s">
        <v>68</v>
      </c>
      <c r="E72" s="72"/>
      <c r="F72" s="15"/>
      <c r="G72" s="14" t="s">
        <v>25</v>
      </c>
      <c r="H72" s="16" t="s">
        <v>129</v>
      </c>
      <c r="I72" s="17"/>
      <c r="J72" s="17"/>
      <c r="K72" s="17"/>
      <c r="L72" s="17"/>
      <c r="M72" s="17"/>
      <c r="N72" s="17"/>
      <c r="O72" s="18"/>
      <c r="P72" s="9"/>
    </row>
    <row r="73" spans="2:16" ht="21.6" customHeight="1" x14ac:dyDescent="0.3">
      <c r="B73" s="9"/>
      <c r="C73" s="19" t="s">
        <v>26</v>
      </c>
      <c r="D73" t="s">
        <v>178</v>
      </c>
      <c r="E73" s="67"/>
      <c r="F73" s="20"/>
      <c r="G73" s="21" t="s">
        <v>27</v>
      </c>
      <c r="H73" t="s">
        <v>182</v>
      </c>
      <c r="I73" s="68"/>
      <c r="J73" s="68"/>
      <c r="K73" s="68"/>
      <c r="L73" s="68"/>
      <c r="M73" s="68"/>
      <c r="N73" s="68"/>
      <c r="O73" s="68"/>
      <c r="P73" s="9"/>
    </row>
    <row r="74" spans="2:16" ht="21.6" customHeight="1" x14ac:dyDescent="0.3">
      <c r="B74" s="62"/>
      <c r="C74" s="22" t="s">
        <v>28</v>
      </c>
      <c r="D74" t="s">
        <v>91</v>
      </c>
      <c r="E74" s="67"/>
      <c r="F74" s="20"/>
      <c r="G74" s="23" t="s">
        <v>29</v>
      </c>
      <c r="H74" t="s">
        <v>183</v>
      </c>
      <c r="I74" s="67"/>
      <c r="J74" s="67"/>
      <c r="K74" s="67"/>
      <c r="L74" s="67"/>
      <c r="M74" s="67"/>
      <c r="N74" s="67"/>
      <c r="O74" s="67"/>
      <c r="P74" s="13"/>
    </row>
    <row r="75" spans="2:16" ht="21.6" customHeight="1" x14ac:dyDescent="0.3">
      <c r="B75" s="9"/>
      <c r="C75" s="24" t="s">
        <v>30</v>
      </c>
      <c r="D75" s="25"/>
      <c r="E75" s="26"/>
      <c r="F75" s="27"/>
      <c r="G75" s="24" t="s">
        <v>30</v>
      </c>
      <c r="H75" s="25"/>
      <c r="I75" s="28"/>
      <c r="J75" s="28"/>
      <c r="K75" s="28"/>
      <c r="L75" s="28"/>
      <c r="M75" s="28"/>
      <c r="N75" s="28"/>
      <c r="O75" s="28"/>
      <c r="P75" s="9"/>
    </row>
    <row r="76" spans="2:16" ht="21.6" customHeight="1" x14ac:dyDescent="0.3">
      <c r="B76" s="9"/>
      <c r="C76" s="29"/>
      <c r="D76" s="67"/>
      <c r="E76" s="67"/>
      <c r="F76" s="20"/>
      <c r="G76" s="30"/>
      <c r="H76" s="68"/>
      <c r="I76" s="68"/>
      <c r="J76" s="68"/>
      <c r="K76" s="68"/>
      <c r="L76" s="68"/>
      <c r="M76" s="68"/>
      <c r="N76" s="68"/>
      <c r="O76" s="68"/>
      <c r="P76" s="9"/>
    </row>
    <row r="77" spans="2:16" ht="21.6" customHeight="1" x14ac:dyDescent="0.3">
      <c r="B77" s="62"/>
      <c r="C77" s="31"/>
      <c r="D77" s="67"/>
      <c r="E77" s="67"/>
      <c r="F77" s="20"/>
      <c r="G77" s="32"/>
      <c r="H77" s="67"/>
      <c r="I77" s="67"/>
      <c r="J77" s="67"/>
      <c r="K77" s="67"/>
      <c r="L77" s="67"/>
      <c r="M77" s="67"/>
      <c r="N77" s="67"/>
      <c r="O77" s="67"/>
      <c r="P77" s="13"/>
    </row>
    <row r="78" spans="2:16" ht="21.6" customHeight="1" x14ac:dyDescent="0.3">
      <c r="B78" s="62"/>
      <c r="C78" s="5"/>
      <c r="D78" s="5"/>
      <c r="E78" s="5"/>
      <c r="F78" s="5"/>
      <c r="G78" s="12" t="s">
        <v>31</v>
      </c>
      <c r="H78" s="12"/>
      <c r="I78" s="12"/>
      <c r="J78" s="12"/>
      <c r="K78" s="5"/>
      <c r="L78" s="5"/>
      <c r="M78" s="5"/>
      <c r="N78" s="33"/>
      <c r="O78" s="3"/>
      <c r="P78" s="9"/>
    </row>
    <row r="79" spans="2:16" ht="21.6" customHeight="1" x14ac:dyDescent="0.3">
      <c r="B79" s="9"/>
      <c r="C79" s="10" t="s">
        <v>32</v>
      </c>
      <c r="D79" s="5"/>
      <c r="E79" s="5"/>
      <c r="F79" s="5"/>
      <c r="G79" s="34" t="s">
        <v>33</v>
      </c>
      <c r="H79" s="34" t="s">
        <v>34</v>
      </c>
      <c r="I79" s="34" t="s">
        <v>35</v>
      </c>
      <c r="J79" s="34" t="s">
        <v>36</v>
      </c>
      <c r="K79" s="34" t="s">
        <v>37</v>
      </c>
      <c r="L79" s="69" t="s">
        <v>38</v>
      </c>
      <c r="M79" s="69"/>
      <c r="N79" s="34" t="s">
        <v>39</v>
      </c>
      <c r="O79" s="34" t="s">
        <v>40</v>
      </c>
      <c r="P79" s="9"/>
    </row>
    <row r="80" spans="2:16" ht="21.6" customHeight="1" x14ac:dyDescent="0.3">
      <c r="B80" s="9"/>
      <c r="C80" s="35" t="s">
        <v>41</v>
      </c>
      <c r="D80" s="36" t="str">
        <f>IF(D73&gt;"",D73,"")</f>
        <v>Komova Anastasiia</v>
      </c>
      <c r="E80" s="36" t="str">
        <f>IF(H73&gt;"",H73,"")</f>
        <v>PFEFER Laura</v>
      </c>
      <c r="F80" s="36" t="str">
        <f>IF(F73&gt;"",F73&amp;" - "&amp;J73,"")</f>
        <v/>
      </c>
      <c r="G80" s="37">
        <v>-8</v>
      </c>
      <c r="H80" s="37">
        <v>-8</v>
      </c>
      <c r="I80" s="37">
        <v>-11</v>
      </c>
      <c r="J80" s="37"/>
      <c r="K80" s="37"/>
      <c r="L80" s="38">
        <f>IF(ISBLANK(G80),"",COUNTIF(G80:K80,"&gt;=0"))</f>
        <v>0</v>
      </c>
      <c r="M80" s="39">
        <f>IF(ISBLANK(G80),"",(IF(LEFT(G80,1)="-",1,0)+IF(LEFT(H80,1)="-",1,0)+IF(LEFT(I80,1)="-",1,0)+IF(LEFT(J80,1)="-",1,0)+IF(LEFT(K80,1)="-",1,0)))</f>
        <v>3</v>
      </c>
      <c r="N80" s="40" t="str">
        <f t="shared" ref="N80:O84" si="3">IF(L80=3,1,"")</f>
        <v/>
      </c>
      <c r="O80" s="41">
        <f t="shared" si="3"/>
        <v>1</v>
      </c>
      <c r="P80" s="9"/>
    </row>
    <row r="81" spans="2:16" ht="21.6" customHeight="1" x14ac:dyDescent="0.3">
      <c r="B81" s="9"/>
      <c r="C81" s="35" t="s">
        <v>42</v>
      </c>
      <c r="D81" s="36" t="str">
        <f>IF(D74&gt;"",D74,"")</f>
        <v>Mikhailova Daria</v>
      </c>
      <c r="E81" s="36" t="str">
        <f>IF(H74&gt;"",H74,"")</f>
        <v>FORT Nolwenn</v>
      </c>
      <c r="F81" s="36" t="str">
        <f>IF(F74&gt;"",F74&amp;" - "&amp;J74,"")</f>
        <v/>
      </c>
      <c r="G81" s="37">
        <v>-7</v>
      </c>
      <c r="H81" s="37">
        <v>-2</v>
      </c>
      <c r="I81" s="37">
        <v>6</v>
      </c>
      <c r="J81" s="37">
        <v>-10</v>
      </c>
      <c r="K81" s="37"/>
      <c r="L81" s="38">
        <f>IF(ISBLANK(G81),"",COUNTIF(G81:K81,"&gt;=0"))</f>
        <v>1</v>
      </c>
      <c r="M81" s="39">
        <f>IF(ISBLANK(G81),"",(IF(LEFT(G81,1)="-",1,0)+IF(LEFT(H81,1)="-",1,0)+IF(LEFT(I81,1)="-",1,0)+IF(LEFT(J81,1)="-",1,0)+IF(LEFT(K81,1)="-",1,0)))</f>
        <v>3</v>
      </c>
      <c r="N81" s="40" t="str">
        <f t="shared" si="3"/>
        <v/>
      </c>
      <c r="O81" s="41">
        <f t="shared" si="3"/>
        <v>1</v>
      </c>
      <c r="P81" s="9"/>
    </row>
    <row r="82" spans="2:16" ht="21.6" customHeight="1" x14ac:dyDescent="0.3">
      <c r="B82" s="9"/>
      <c r="C82" s="42" t="s">
        <v>43</v>
      </c>
      <c r="D82" s="36" t="str">
        <f>IF(D76&gt;"",D76&amp;" / "&amp;D77,"")</f>
        <v/>
      </c>
      <c r="E82" s="36" t="str">
        <f>IF(H76&gt;"",H76&amp;" / "&amp;H77,"")</f>
        <v/>
      </c>
      <c r="F82" s="43"/>
      <c r="G82" s="44"/>
      <c r="H82" s="37"/>
      <c r="I82" s="37"/>
      <c r="J82" s="45"/>
      <c r="K82" s="45"/>
      <c r="L82" s="38" t="str">
        <f>IF(ISBLANK(G82),"",COUNTIF(G82:K82,"&gt;=0"))</f>
        <v/>
      </c>
      <c r="M82" s="39" t="str">
        <f>IF(ISBLANK(G82),"",(IF(LEFT(G82,1)="-",1,0)+IF(LEFT(H82,1)="-",1,0)+IF(LEFT(I82,1)="-",1,0)+IF(LEFT(J82,1)="-",1,0)+IF(LEFT(K82,1)="-",1,0)))</f>
        <v/>
      </c>
      <c r="N82" s="40" t="str">
        <f t="shared" si="3"/>
        <v/>
      </c>
      <c r="O82" s="41" t="str">
        <f t="shared" si="3"/>
        <v/>
      </c>
      <c r="P82" s="9"/>
    </row>
    <row r="83" spans="2:16" ht="21.6" customHeight="1" x14ac:dyDescent="0.3">
      <c r="B83" s="9"/>
      <c r="C83" s="35" t="s">
        <v>44</v>
      </c>
      <c r="D83" s="36" t="str">
        <f>IF(D73&gt;"",D73,"")</f>
        <v>Komova Anastasiia</v>
      </c>
      <c r="E83" s="36" t="str">
        <f>IF(H74&gt;"",H74,"")</f>
        <v>FORT Nolwenn</v>
      </c>
      <c r="F83" s="46"/>
      <c r="G83" s="47"/>
      <c r="H83" s="48"/>
      <c r="I83" s="45"/>
      <c r="J83" s="37"/>
      <c r="K83" s="37"/>
      <c r="L83" s="38" t="str">
        <f>IF(ISBLANK(G83),"",COUNTIF(G83:K83,"&gt;=0"))</f>
        <v/>
      </c>
      <c r="M83" s="39" t="str">
        <f>IF(ISBLANK(G83),"",(IF(LEFT(G83,1)="-",1,0)+IF(LEFT(H83,1)="-",1,0)+IF(LEFT(I83,1)="-",1,0)+IF(LEFT(J83,1)="-",1,0)+IF(LEFT(K83,1)="-",1,0)))</f>
        <v/>
      </c>
      <c r="N83" s="40" t="str">
        <f t="shared" si="3"/>
        <v/>
      </c>
      <c r="O83" s="41" t="str">
        <f t="shared" si="3"/>
        <v/>
      </c>
      <c r="P83" s="9"/>
    </row>
    <row r="84" spans="2:16" ht="21.6" customHeight="1" thickBot="1" x14ac:dyDescent="0.35">
      <c r="B84" s="62"/>
      <c r="C84" s="35" t="s">
        <v>45</v>
      </c>
      <c r="D84" s="36" t="str">
        <f>IF(D74&gt;"",D74,"")</f>
        <v>Mikhailova Daria</v>
      </c>
      <c r="E84" s="36" t="str">
        <f>IF(H73&gt;"",H73,"")</f>
        <v>PFEFER Laura</v>
      </c>
      <c r="F84" s="46"/>
      <c r="G84" s="44"/>
      <c r="H84" s="37"/>
      <c r="I84" s="37"/>
      <c r="J84" s="37"/>
      <c r="K84" s="37"/>
      <c r="L84" s="38" t="str">
        <f>IF(ISBLANK(G84),"",COUNTIF(G84:K84,"&gt;=0"))</f>
        <v/>
      </c>
      <c r="M84" s="39" t="str">
        <f>IF(ISBLANK(G84),"",(IF(LEFT(G84,1)="-",1,0)+IF(LEFT(H84,1)="-",1,0)+IF(LEFT(I84,1)="-",1,0)+IF(LEFT(J84,1)="-",1,0)+IF(LEFT(K84,1)="-",1,0)))</f>
        <v/>
      </c>
      <c r="N84" s="40" t="str">
        <f t="shared" si="3"/>
        <v/>
      </c>
      <c r="O84" s="41" t="str">
        <f t="shared" si="3"/>
        <v/>
      </c>
      <c r="P84" s="9"/>
    </row>
    <row r="85" spans="2:16" ht="21.6" customHeight="1" thickBot="1" x14ac:dyDescent="0.35">
      <c r="B85" s="62"/>
      <c r="C85" s="5"/>
      <c r="D85" s="5"/>
      <c r="E85" s="5"/>
      <c r="F85" s="5"/>
      <c r="G85" s="5"/>
      <c r="H85" s="5"/>
      <c r="I85" s="5"/>
      <c r="J85" s="49" t="s">
        <v>46</v>
      </c>
      <c r="K85" s="50"/>
      <c r="L85" s="51">
        <f>IF(ISBLANK(D73),"",SUM(L80:L84))</f>
        <v>1</v>
      </c>
      <c r="M85" s="51">
        <f>IF(ISBLANK(H73),"",SUM(M80:M84))</f>
        <v>6</v>
      </c>
      <c r="N85" s="52">
        <f>IF(ISBLANK(G80),"",SUM(N80:N84))</f>
        <v>0</v>
      </c>
      <c r="O85" s="53">
        <f>IF(ISBLANK(G80),"",SUM(O80:O84))</f>
        <v>2</v>
      </c>
      <c r="P85" s="13"/>
    </row>
    <row r="86" spans="2:16" ht="21.6" customHeight="1" x14ac:dyDescent="0.3">
      <c r="B86" s="62"/>
      <c r="C86" s="5" t="s">
        <v>47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13"/>
    </row>
    <row r="87" spans="2:16" ht="21.6" customHeight="1" x14ac:dyDescent="0.3">
      <c r="B87" s="62"/>
      <c r="C87" s="54"/>
      <c r="D87" s="5" t="s">
        <v>48</v>
      </c>
      <c r="E87" s="5" t="s">
        <v>49</v>
      </c>
      <c r="F87" s="3"/>
      <c r="G87" s="5"/>
      <c r="H87" s="5" t="s">
        <v>50</v>
      </c>
      <c r="I87" s="3"/>
      <c r="J87" s="5"/>
      <c r="K87" s="3" t="s">
        <v>51</v>
      </c>
      <c r="L87" s="3"/>
      <c r="M87" s="5"/>
      <c r="N87" s="5"/>
      <c r="O87" s="5"/>
      <c r="P87" s="9"/>
    </row>
    <row r="88" spans="2:16" ht="21.6" customHeight="1" thickBot="1" x14ac:dyDescent="0.35">
      <c r="B88" s="63"/>
      <c r="C88" s="55"/>
      <c r="D88" s="56" t="str">
        <f>D72</f>
        <v>RUS 4</v>
      </c>
      <c r="E88" s="5" t="str">
        <f>H72</f>
        <v>FRA</v>
      </c>
      <c r="F88" s="5"/>
      <c r="G88" s="5"/>
      <c r="H88" s="5"/>
      <c r="I88" s="5"/>
      <c r="J88" s="5"/>
      <c r="K88" s="70" t="str">
        <f>IF(N85=2,D72,IF(O85=2,H72,IF(N85=5,IF(O85=5,"tasan",""),"")))</f>
        <v>FRA</v>
      </c>
      <c r="L88" s="70"/>
      <c r="M88" s="70"/>
      <c r="N88" s="70"/>
      <c r="O88" s="70"/>
      <c r="P88" s="59"/>
    </row>
    <row r="89" spans="2:16" ht="21.6" customHeight="1" x14ac:dyDescent="0.3">
      <c r="C89" s="57"/>
      <c r="D89" s="57"/>
      <c r="E89" s="57"/>
      <c r="F89" s="57"/>
      <c r="G89" s="57"/>
      <c r="H89" s="57"/>
      <c r="I89" s="57"/>
      <c r="J89" s="57"/>
      <c r="K89" s="58"/>
      <c r="L89" s="58"/>
      <c r="M89" s="58"/>
      <c r="N89" s="58"/>
      <c r="O89" s="58"/>
    </row>
    <row r="90" spans="2:16" ht="21.6" customHeight="1" x14ac:dyDescent="0.3">
      <c r="B90" s="62"/>
      <c r="P90" s="9"/>
    </row>
    <row r="91" spans="2:16" ht="21.6" customHeight="1" x14ac:dyDescent="0.3">
      <c r="B91" s="62"/>
      <c r="C91" s="3">
        <v>5</v>
      </c>
      <c r="D91" s="4" t="s">
        <v>20</v>
      </c>
      <c r="E91" s="5"/>
      <c r="F91" s="5"/>
      <c r="G91" s="3"/>
      <c r="H91" s="6" t="s">
        <v>21</v>
      </c>
      <c r="I91" s="7"/>
      <c r="J91" s="8"/>
      <c r="K91" s="73">
        <v>43440</v>
      </c>
      <c r="L91" s="73"/>
      <c r="M91" s="73"/>
      <c r="N91" s="73"/>
      <c r="O91" s="73"/>
      <c r="P91" s="9"/>
    </row>
    <row r="92" spans="2:16" ht="21.6" customHeight="1" x14ac:dyDescent="0.3">
      <c r="B92" s="62"/>
      <c r="C92" s="10"/>
      <c r="D92" s="10" t="s">
        <v>22</v>
      </c>
      <c r="E92" s="5"/>
      <c r="F92" s="5"/>
      <c r="G92" s="3"/>
      <c r="H92" s="6" t="s">
        <v>23</v>
      </c>
      <c r="I92" s="7"/>
      <c r="J92" s="8"/>
      <c r="K92" s="71" t="s">
        <v>53</v>
      </c>
      <c r="L92" s="71"/>
      <c r="M92" s="71"/>
      <c r="N92" s="71"/>
      <c r="O92" s="71"/>
      <c r="P92" s="13"/>
    </row>
    <row r="93" spans="2:16" ht="21.6" customHeight="1" x14ac:dyDescent="0.3">
      <c r="B93" s="9"/>
      <c r="C93" s="3"/>
      <c r="D93" s="11"/>
      <c r="E93" s="5"/>
      <c r="F93" s="5"/>
      <c r="G93" s="5"/>
      <c r="H93" s="12"/>
      <c r="I93" s="5"/>
      <c r="J93" s="5"/>
      <c r="K93" s="5"/>
      <c r="L93" s="5"/>
      <c r="M93" s="5"/>
      <c r="N93" s="5"/>
      <c r="O93" s="5"/>
      <c r="P93" s="9"/>
    </row>
    <row r="94" spans="2:16" ht="21.6" customHeight="1" x14ac:dyDescent="0.3">
      <c r="B94" s="9"/>
      <c r="C94" s="14" t="s">
        <v>25</v>
      </c>
      <c r="D94" s="72" t="s">
        <v>115</v>
      </c>
      <c r="E94" s="72"/>
      <c r="F94" s="15"/>
      <c r="G94" s="14" t="s">
        <v>25</v>
      </c>
      <c r="H94" s="16" t="s">
        <v>262</v>
      </c>
      <c r="I94" s="17"/>
      <c r="J94" s="17"/>
      <c r="K94" s="17"/>
      <c r="L94" s="17"/>
      <c r="M94" s="17"/>
      <c r="N94" s="17"/>
      <c r="O94" s="18"/>
      <c r="P94" s="9"/>
    </row>
    <row r="95" spans="2:16" ht="21.6" customHeight="1" x14ac:dyDescent="0.3">
      <c r="B95" s="9"/>
      <c r="C95" s="19" t="s">
        <v>26</v>
      </c>
      <c r="D95" t="s">
        <v>186</v>
      </c>
      <c r="E95" s="67"/>
      <c r="F95" s="20"/>
      <c r="G95" s="21" t="s">
        <v>27</v>
      </c>
      <c r="H95" t="s">
        <v>263</v>
      </c>
      <c r="I95" s="68"/>
      <c r="J95" s="68"/>
      <c r="K95" s="68"/>
      <c r="L95" s="68"/>
      <c r="M95" s="68"/>
      <c r="N95" s="68"/>
      <c r="O95" s="68"/>
      <c r="P95" s="9"/>
    </row>
    <row r="96" spans="2:16" ht="21.6" customHeight="1" x14ac:dyDescent="0.3">
      <c r="B96" s="62"/>
      <c r="C96" s="22" t="s">
        <v>28</v>
      </c>
      <c r="D96" t="s">
        <v>187</v>
      </c>
      <c r="E96" s="67"/>
      <c r="F96" s="20"/>
      <c r="G96" s="23" t="s">
        <v>29</v>
      </c>
      <c r="H96" t="s">
        <v>264</v>
      </c>
      <c r="I96" s="67"/>
      <c r="J96" s="67"/>
      <c r="K96" s="67"/>
      <c r="L96" s="67"/>
      <c r="M96" s="67"/>
      <c r="N96" s="67"/>
      <c r="O96" s="67"/>
      <c r="P96" s="13"/>
    </row>
    <row r="97" spans="2:16" ht="21.6" customHeight="1" x14ac:dyDescent="0.3">
      <c r="B97" s="9"/>
      <c r="C97" s="24" t="s">
        <v>30</v>
      </c>
      <c r="D97" s="25"/>
      <c r="E97" s="26"/>
      <c r="F97" s="27"/>
      <c r="G97" s="24" t="s">
        <v>30</v>
      </c>
      <c r="H97" s="25"/>
      <c r="I97" s="28"/>
      <c r="J97" s="28"/>
      <c r="K97" s="28"/>
      <c r="L97" s="28"/>
      <c r="M97" s="28"/>
      <c r="N97" s="28"/>
      <c r="O97" s="28"/>
      <c r="P97" s="9"/>
    </row>
    <row r="98" spans="2:16" ht="21.6" customHeight="1" x14ac:dyDescent="0.3">
      <c r="B98" s="9"/>
      <c r="C98" s="29"/>
      <c r="D98" s="67"/>
      <c r="E98" s="67"/>
      <c r="F98" s="20"/>
      <c r="G98" s="30"/>
      <c r="H98" s="68"/>
      <c r="I98" s="68"/>
      <c r="J98" s="68"/>
      <c r="K98" s="68"/>
      <c r="L98" s="68"/>
      <c r="M98" s="68"/>
      <c r="N98" s="68"/>
      <c r="O98" s="68"/>
      <c r="P98" s="9"/>
    </row>
    <row r="99" spans="2:16" ht="21.6" customHeight="1" x14ac:dyDescent="0.3">
      <c r="B99" s="62"/>
      <c r="C99" s="31"/>
      <c r="D99" s="67"/>
      <c r="E99" s="67"/>
      <c r="F99" s="20"/>
      <c r="G99" s="32"/>
      <c r="H99" s="67"/>
      <c r="I99" s="67"/>
      <c r="J99" s="67"/>
      <c r="K99" s="67"/>
      <c r="L99" s="67"/>
      <c r="M99" s="67"/>
      <c r="N99" s="67"/>
      <c r="O99" s="67"/>
      <c r="P99" s="13"/>
    </row>
    <row r="100" spans="2:16" ht="21.6" customHeight="1" x14ac:dyDescent="0.3">
      <c r="B100" s="62"/>
      <c r="C100" s="5"/>
      <c r="D100" s="5"/>
      <c r="E100" s="5"/>
      <c r="F100" s="5"/>
      <c r="G100" s="12" t="s">
        <v>31</v>
      </c>
      <c r="H100" s="12"/>
      <c r="I100" s="12"/>
      <c r="J100" s="12"/>
      <c r="K100" s="5"/>
      <c r="L100" s="5"/>
      <c r="M100" s="5"/>
      <c r="N100" s="33"/>
      <c r="O100" s="3"/>
      <c r="P100" s="9"/>
    </row>
    <row r="101" spans="2:16" ht="21.6" customHeight="1" x14ac:dyDescent="0.3">
      <c r="B101" s="9"/>
      <c r="C101" s="10" t="s">
        <v>32</v>
      </c>
      <c r="D101" s="5"/>
      <c r="E101" s="5"/>
      <c r="F101" s="5"/>
      <c r="G101" s="34" t="s">
        <v>33</v>
      </c>
      <c r="H101" s="34" t="s">
        <v>34</v>
      </c>
      <c r="I101" s="34" t="s">
        <v>35</v>
      </c>
      <c r="J101" s="34" t="s">
        <v>36</v>
      </c>
      <c r="K101" s="34" t="s">
        <v>37</v>
      </c>
      <c r="L101" s="69" t="s">
        <v>38</v>
      </c>
      <c r="M101" s="69"/>
      <c r="N101" s="34" t="s">
        <v>39</v>
      </c>
      <c r="O101" s="34" t="s">
        <v>40</v>
      </c>
      <c r="P101" s="9"/>
    </row>
    <row r="102" spans="2:16" ht="21.6" customHeight="1" x14ac:dyDescent="0.3">
      <c r="B102" s="9"/>
      <c r="C102" s="35" t="s">
        <v>41</v>
      </c>
      <c r="D102" s="36" t="str">
        <f>IF(D95&gt;"",D95,"")</f>
        <v>LAVROVA Anastassiya</v>
      </c>
      <c r="E102" s="36" t="str">
        <f>IF(H95&gt;"",H95,"")</f>
        <v>De Hoop Sanne</v>
      </c>
      <c r="F102" s="36" t="str">
        <f>IF(F95&gt;"",F95&amp;" - "&amp;J95,"")</f>
        <v/>
      </c>
      <c r="G102" s="37">
        <v>5</v>
      </c>
      <c r="H102" s="37">
        <v>8</v>
      </c>
      <c r="I102" s="37">
        <v>4</v>
      </c>
      <c r="J102" s="37"/>
      <c r="K102" s="37"/>
      <c r="L102" s="38">
        <f>IF(ISBLANK(G102),"",COUNTIF(G102:K102,"&gt;=0"))</f>
        <v>3</v>
      </c>
      <c r="M102" s="39">
        <f>IF(ISBLANK(G102),"",(IF(LEFT(G102,1)="-",1,0)+IF(LEFT(H102,1)="-",1,0)+IF(LEFT(I102,1)="-",1,0)+IF(LEFT(J102,1)="-",1,0)+IF(LEFT(K102,1)="-",1,0)))</f>
        <v>0</v>
      </c>
      <c r="N102" s="40">
        <f t="shared" ref="N102:O106" si="4">IF(L102=3,1,"")</f>
        <v>1</v>
      </c>
      <c r="O102" s="41" t="str">
        <f t="shared" si="4"/>
        <v/>
      </c>
      <c r="P102" s="9"/>
    </row>
    <row r="103" spans="2:16" ht="21.6" customHeight="1" x14ac:dyDescent="0.3">
      <c r="B103" s="9"/>
      <c r="C103" s="35" t="s">
        <v>42</v>
      </c>
      <c r="D103" s="36" t="str">
        <f>IF(D96&gt;"",D96,"")</f>
        <v>KHUSSEINOVA Gulchekhra</v>
      </c>
      <c r="E103" s="36" t="str">
        <f>IF(H96&gt;"",H96,"")</f>
        <v>Christensen Stefanie</v>
      </c>
      <c r="F103" s="36" t="str">
        <f>IF(F96&gt;"",F96&amp;" - "&amp;J96,"")</f>
        <v/>
      </c>
      <c r="G103" s="37">
        <v>-8</v>
      </c>
      <c r="H103" s="37">
        <v>-10</v>
      </c>
      <c r="I103" s="37">
        <v>-9</v>
      </c>
      <c r="J103" s="37"/>
      <c r="K103" s="37"/>
      <c r="L103" s="38">
        <f>IF(ISBLANK(G103),"",COUNTIF(G103:K103,"&gt;=0"))</f>
        <v>0</v>
      </c>
      <c r="M103" s="39">
        <f>IF(ISBLANK(G103),"",(IF(LEFT(G103,1)="-",1,0)+IF(LEFT(H103,1)="-",1,0)+IF(LEFT(I103,1)="-",1,0)+IF(LEFT(J103,1)="-",1,0)+IF(LEFT(K103,1)="-",1,0)))</f>
        <v>3</v>
      </c>
      <c r="N103" s="40" t="str">
        <f t="shared" si="4"/>
        <v/>
      </c>
      <c r="O103" s="41">
        <f t="shared" si="4"/>
        <v>1</v>
      </c>
      <c r="P103" s="9"/>
    </row>
    <row r="104" spans="2:16" ht="21.6" customHeight="1" x14ac:dyDescent="0.3">
      <c r="B104" s="9"/>
      <c r="C104" s="42" t="s">
        <v>43</v>
      </c>
      <c r="D104" s="36" t="str">
        <f>IF(D98&gt;"",D98&amp;" / "&amp;D99,"")</f>
        <v/>
      </c>
      <c r="E104" s="36" t="str">
        <f>IF(H98&gt;"",H98&amp;" / "&amp;H99,"")</f>
        <v/>
      </c>
      <c r="F104" s="43"/>
      <c r="G104" s="44">
        <v>-5</v>
      </c>
      <c r="H104" s="37">
        <v>9</v>
      </c>
      <c r="I104" s="37">
        <v>-7</v>
      </c>
      <c r="J104" s="45">
        <v>-8</v>
      </c>
      <c r="K104" s="45"/>
      <c r="L104" s="38">
        <f>IF(ISBLANK(G104),"",COUNTIF(G104:K104,"&gt;=0"))</f>
        <v>1</v>
      </c>
      <c r="M104" s="39">
        <f>IF(ISBLANK(G104),"",(IF(LEFT(G104,1)="-",1,0)+IF(LEFT(H104,1)="-",1,0)+IF(LEFT(I104,1)="-",1,0)+IF(LEFT(J104,1)="-",1,0)+IF(LEFT(K104,1)="-",1,0)))</f>
        <v>3</v>
      </c>
      <c r="N104" s="40" t="str">
        <f t="shared" si="4"/>
        <v/>
      </c>
      <c r="O104" s="41">
        <f t="shared" si="4"/>
        <v>1</v>
      </c>
      <c r="P104" s="9"/>
    </row>
    <row r="105" spans="2:16" ht="21.6" customHeight="1" x14ac:dyDescent="0.3">
      <c r="B105" s="9"/>
      <c r="C105" s="35" t="s">
        <v>44</v>
      </c>
      <c r="D105" s="36" t="str">
        <f>IF(D95&gt;"",D95,"")</f>
        <v>LAVROVA Anastassiya</v>
      </c>
      <c r="E105" s="36" t="str">
        <f>IF(H96&gt;"",H96,"")</f>
        <v>Christensen Stefanie</v>
      </c>
      <c r="F105" s="46"/>
      <c r="G105" s="47"/>
      <c r="H105" s="48"/>
      <c r="I105" s="45"/>
      <c r="J105" s="37"/>
      <c r="K105" s="37"/>
      <c r="L105" s="38" t="str">
        <f>IF(ISBLANK(G105),"",COUNTIF(G105:K105,"&gt;=0"))</f>
        <v/>
      </c>
      <c r="M105" s="39" t="str">
        <f>IF(ISBLANK(G105),"",(IF(LEFT(G105,1)="-",1,0)+IF(LEFT(H105,1)="-",1,0)+IF(LEFT(I105,1)="-",1,0)+IF(LEFT(J105,1)="-",1,0)+IF(LEFT(K105,1)="-",1,0)))</f>
        <v/>
      </c>
      <c r="N105" s="40" t="str">
        <f t="shared" si="4"/>
        <v/>
      </c>
      <c r="O105" s="41" t="str">
        <f t="shared" si="4"/>
        <v/>
      </c>
      <c r="P105" s="9"/>
    </row>
    <row r="106" spans="2:16" ht="21.6" customHeight="1" thickBot="1" x14ac:dyDescent="0.35">
      <c r="B106" s="62"/>
      <c r="C106" s="35" t="s">
        <v>45</v>
      </c>
      <c r="D106" s="36" t="str">
        <f>IF(D96&gt;"",D96,"")</f>
        <v>KHUSSEINOVA Gulchekhra</v>
      </c>
      <c r="E106" s="36" t="str">
        <f>IF(H95&gt;"",H95,"")</f>
        <v>De Hoop Sanne</v>
      </c>
      <c r="F106" s="46"/>
      <c r="G106" s="44"/>
      <c r="H106" s="37"/>
      <c r="I106" s="37"/>
      <c r="J106" s="37"/>
      <c r="K106" s="37"/>
      <c r="L106" s="38" t="str">
        <f>IF(ISBLANK(G106),"",COUNTIF(G106:K106,"&gt;=0"))</f>
        <v/>
      </c>
      <c r="M106" s="39" t="str">
        <f>IF(ISBLANK(G106),"",(IF(LEFT(G106,1)="-",1,0)+IF(LEFT(H106,1)="-",1,0)+IF(LEFT(I106,1)="-",1,0)+IF(LEFT(J106,1)="-",1,0)+IF(LEFT(K106,1)="-",1,0)))</f>
        <v/>
      </c>
      <c r="N106" s="40" t="str">
        <f t="shared" si="4"/>
        <v/>
      </c>
      <c r="O106" s="41" t="str">
        <f t="shared" si="4"/>
        <v/>
      </c>
      <c r="P106" s="9"/>
    </row>
    <row r="107" spans="2:16" ht="21.6" customHeight="1" thickBot="1" x14ac:dyDescent="0.35">
      <c r="B107" s="62"/>
      <c r="C107" s="5"/>
      <c r="D107" s="5"/>
      <c r="E107" s="5"/>
      <c r="F107" s="5"/>
      <c r="G107" s="5"/>
      <c r="H107" s="5"/>
      <c r="I107" s="5"/>
      <c r="J107" s="49" t="s">
        <v>46</v>
      </c>
      <c r="K107" s="50"/>
      <c r="L107" s="51">
        <f>IF(ISBLANK(D95),"",SUM(L102:L106))</f>
        <v>4</v>
      </c>
      <c r="M107" s="51">
        <f>IF(ISBLANK(H95),"",SUM(M102:M106))</f>
        <v>6</v>
      </c>
      <c r="N107" s="52">
        <f>IF(ISBLANK(G102),"",SUM(N102:N106))</f>
        <v>1</v>
      </c>
      <c r="O107" s="53">
        <f>IF(ISBLANK(G102),"",SUM(O102:O106))</f>
        <v>2</v>
      </c>
      <c r="P107" s="13"/>
    </row>
    <row r="108" spans="2:16" ht="21.6" customHeight="1" x14ac:dyDescent="0.3">
      <c r="B108" s="62"/>
      <c r="C108" s="5" t="s">
        <v>47</v>
      </c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13"/>
    </row>
    <row r="109" spans="2:16" ht="21.6" customHeight="1" x14ac:dyDescent="0.3">
      <c r="B109" s="62"/>
      <c r="C109" s="54"/>
      <c r="D109" s="5" t="s">
        <v>48</v>
      </c>
      <c r="E109" s="5" t="s">
        <v>49</v>
      </c>
      <c r="F109" s="3"/>
      <c r="G109" s="5"/>
      <c r="H109" s="5" t="s">
        <v>50</v>
      </c>
      <c r="I109" s="3"/>
      <c r="J109" s="5"/>
      <c r="K109" s="3" t="s">
        <v>51</v>
      </c>
      <c r="L109" s="3"/>
      <c r="M109" s="5"/>
      <c r="N109" s="5"/>
      <c r="O109" s="5"/>
      <c r="P109" s="9"/>
    </row>
    <row r="110" spans="2:16" ht="21.6" customHeight="1" thickBot="1" x14ac:dyDescent="0.35">
      <c r="B110" s="63"/>
      <c r="C110" s="55"/>
      <c r="D110" s="56" t="str">
        <f>D94</f>
        <v>KAZ 1</v>
      </c>
      <c r="E110" s="5" t="str">
        <f>H94</f>
        <v>DEN / NED</v>
      </c>
      <c r="F110" s="5"/>
      <c r="G110" s="5"/>
      <c r="H110" s="5"/>
      <c r="I110" s="5"/>
      <c r="J110" s="5"/>
      <c r="K110" s="70" t="str">
        <f>IF(N107=2,D94,IF(O107=2,H94,IF(N107=5,IF(O107=5,"tasan",""),"")))</f>
        <v>DEN / NED</v>
      </c>
      <c r="L110" s="70"/>
      <c r="M110" s="70"/>
      <c r="N110" s="70"/>
      <c r="O110" s="70"/>
      <c r="P110" s="59"/>
    </row>
    <row r="112" spans="2:16" ht="21.6" customHeight="1" x14ac:dyDescent="0.3">
      <c r="B112" s="62"/>
      <c r="C112" s="3">
        <v>9</v>
      </c>
      <c r="D112" s="4" t="s">
        <v>20</v>
      </c>
      <c r="E112" s="5"/>
      <c r="F112" s="5"/>
      <c r="G112" s="3"/>
      <c r="H112" s="6" t="s">
        <v>21</v>
      </c>
      <c r="I112" s="7"/>
      <c r="J112" s="8"/>
      <c r="K112" s="73">
        <v>43440</v>
      </c>
      <c r="L112" s="73"/>
      <c r="M112" s="73"/>
      <c r="N112" s="73"/>
      <c r="O112" s="73"/>
      <c r="P112" s="9"/>
    </row>
    <row r="113" spans="2:16" ht="21.6" customHeight="1" x14ac:dyDescent="0.3">
      <c r="B113" s="62"/>
      <c r="C113" s="10"/>
      <c r="D113" s="10" t="s">
        <v>22</v>
      </c>
      <c r="E113" s="5"/>
      <c r="F113" s="5"/>
      <c r="G113" s="3"/>
      <c r="H113" s="6" t="s">
        <v>23</v>
      </c>
      <c r="I113" s="7"/>
      <c r="J113" s="8"/>
      <c r="K113" s="71" t="s">
        <v>53</v>
      </c>
      <c r="L113" s="71"/>
      <c r="M113" s="71"/>
      <c r="N113" s="71"/>
      <c r="O113" s="71"/>
      <c r="P113" s="9"/>
    </row>
    <row r="114" spans="2:16" ht="21.6" customHeight="1" x14ac:dyDescent="0.3">
      <c r="B114" s="62"/>
      <c r="C114" s="3"/>
      <c r="D114" s="11"/>
      <c r="E114" s="5"/>
      <c r="F114" s="5"/>
      <c r="G114" s="5"/>
      <c r="H114" s="12"/>
      <c r="I114" s="5"/>
      <c r="J114" s="5"/>
      <c r="K114" s="5"/>
      <c r="L114" s="5"/>
      <c r="M114" s="5"/>
      <c r="N114" s="5"/>
      <c r="O114" s="5"/>
      <c r="P114" s="13"/>
    </row>
    <row r="115" spans="2:16" ht="21.6" customHeight="1" x14ac:dyDescent="0.3">
      <c r="B115" s="9"/>
      <c r="C115" s="14" t="s">
        <v>25</v>
      </c>
      <c r="D115" s="72" t="s">
        <v>55</v>
      </c>
      <c r="E115" s="72"/>
      <c r="F115" s="15"/>
      <c r="G115" s="14" t="s">
        <v>25</v>
      </c>
      <c r="H115" s="16" t="s">
        <v>75</v>
      </c>
      <c r="I115" s="17"/>
      <c r="J115" s="17"/>
      <c r="K115" s="17"/>
      <c r="L115" s="17"/>
      <c r="M115" s="17"/>
      <c r="N115" s="17"/>
      <c r="O115" s="18"/>
      <c r="P115" s="9"/>
    </row>
    <row r="116" spans="2:16" ht="21.6" customHeight="1" x14ac:dyDescent="0.3">
      <c r="B116" s="9"/>
      <c r="C116" s="19" t="s">
        <v>26</v>
      </c>
      <c r="D116" t="s">
        <v>193</v>
      </c>
      <c r="E116" s="67"/>
      <c r="F116" s="20"/>
      <c r="G116" s="21" t="s">
        <v>27</v>
      </c>
      <c r="H116" t="s">
        <v>190</v>
      </c>
      <c r="I116" s="68"/>
      <c r="J116" s="68"/>
      <c r="K116" s="68"/>
      <c r="L116" s="68"/>
      <c r="M116" s="68"/>
      <c r="N116" s="68"/>
      <c r="O116" s="68"/>
      <c r="P116" s="9"/>
    </row>
    <row r="117" spans="2:16" ht="21.6" customHeight="1" x14ac:dyDescent="0.3">
      <c r="B117" s="9"/>
      <c r="C117" s="22" t="s">
        <v>28</v>
      </c>
      <c r="D117" t="s">
        <v>194</v>
      </c>
      <c r="E117" s="67"/>
      <c r="F117" s="20"/>
      <c r="G117" s="23" t="s">
        <v>29</v>
      </c>
      <c r="H117" t="s">
        <v>191</v>
      </c>
      <c r="I117" s="67"/>
      <c r="J117" s="67"/>
      <c r="K117" s="67"/>
      <c r="L117" s="67"/>
      <c r="M117" s="67"/>
      <c r="N117" s="67"/>
      <c r="O117" s="67"/>
      <c r="P117" s="9"/>
    </row>
    <row r="118" spans="2:16" ht="21.6" customHeight="1" x14ac:dyDescent="0.3">
      <c r="B118" s="62"/>
      <c r="C118" s="24" t="s">
        <v>30</v>
      </c>
      <c r="D118" s="25"/>
      <c r="E118" s="26"/>
      <c r="F118" s="27"/>
      <c r="G118" s="24" t="s">
        <v>30</v>
      </c>
      <c r="H118" s="25"/>
      <c r="I118" s="28"/>
      <c r="J118" s="28"/>
      <c r="K118" s="28"/>
      <c r="L118" s="28"/>
      <c r="M118" s="28"/>
      <c r="N118" s="28"/>
      <c r="O118" s="28"/>
      <c r="P118" s="13"/>
    </row>
    <row r="119" spans="2:16" ht="21.6" customHeight="1" x14ac:dyDescent="0.3">
      <c r="B119" s="9"/>
      <c r="C119" s="29"/>
      <c r="D119" s="67"/>
      <c r="E119" s="67"/>
      <c r="F119" s="20"/>
      <c r="G119" s="30"/>
      <c r="H119" s="68"/>
      <c r="I119" s="68"/>
      <c r="J119" s="68"/>
      <c r="K119" s="68"/>
      <c r="L119" s="68"/>
      <c r="M119" s="68"/>
      <c r="N119" s="68"/>
      <c r="O119" s="68"/>
      <c r="P119" s="9"/>
    </row>
    <row r="120" spans="2:16" ht="21.6" customHeight="1" x14ac:dyDescent="0.3">
      <c r="B120" s="9"/>
      <c r="C120" s="31"/>
      <c r="D120" s="67"/>
      <c r="E120" s="67"/>
      <c r="F120" s="20"/>
      <c r="G120" s="32"/>
      <c r="H120" s="67"/>
      <c r="I120" s="67"/>
      <c r="J120" s="67"/>
      <c r="K120" s="67"/>
      <c r="L120" s="67"/>
      <c r="M120" s="67"/>
      <c r="N120" s="67"/>
      <c r="O120" s="67"/>
      <c r="P120" s="9"/>
    </row>
    <row r="121" spans="2:16" ht="21.6" customHeight="1" x14ac:dyDescent="0.3">
      <c r="B121" s="62"/>
      <c r="C121" s="5"/>
      <c r="D121" s="5"/>
      <c r="E121" s="5"/>
      <c r="F121" s="5"/>
      <c r="G121" s="12" t="s">
        <v>31</v>
      </c>
      <c r="H121" s="12"/>
      <c r="I121" s="12"/>
      <c r="J121" s="12"/>
      <c r="K121" s="5"/>
      <c r="L121" s="5"/>
      <c r="M121" s="5"/>
      <c r="N121" s="33"/>
      <c r="O121" s="3"/>
      <c r="P121" s="13"/>
    </row>
    <row r="122" spans="2:16" ht="21.6" customHeight="1" x14ac:dyDescent="0.3">
      <c r="B122" s="62"/>
      <c r="C122" s="10" t="s">
        <v>32</v>
      </c>
      <c r="D122" s="5"/>
      <c r="E122" s="5"/>
      <c r="F122" s="5"/>
      <c r="G122" s="34" t="s">
        <v>33</v>
      </c>
      <c r="H122" s="34" t="s">
        <v>34</v>
      </c>
      <c r="I122" s="34" t="s">
        <v>35</v>
      </c>
      <c r="J122" s="34" t="s">
        <v>36</v>
      </c>
      <c r="K122" s="34" t="s">
        <v>37</v>
      </c>
      <c r="L122" s="69" t="s">
        <v>38</v>
      </c>
      <c r="M122" s="69"/>
      <c r="N122" s="34" t="s">
        <v>39</v>
      </c>
      <c r="O122" s="34" t="s">
        <v>40</v>
      </c>
      <c r="P122" s="9"/>
    </row>
    <row r="123" spans="2:16" ht="21.6" customHeight="1" x14ac:dyDescent="0.3">
      <c r="B123" s="9"/>
      <c r="C123" s="35" t="s">
        <v>41</v>
      </c>
      <c r="D123" s="36" t="str">
        <f>IF(D116&gt;"",D116,"")</f>
        <v>NAKAHATA NATSUMI</v>
      </c>
      <c r="E123" s="36" t="str">
        <f>IF(H116&gt;"",H116,"")</f>
        <v>Chernova Daria</v>
      </c>
      <c r="F123" s="36" t="str">
        <f>IF(F116&gt;"",F116&amp;" - "&amp;J116,"")</f>
        <v/>
      </c>
      <c r="G123" s="37">
        <v>5</v>
      </c>
      <c r="H123" s="37">
        <v>11</v>
      </c>
      <c r="I123" s="37">
        <v>7</v>
      </c>
      <c r="J123" s="37"/>
      <c r="K123" s="37"/>
      <c r="L123" s="38">
        <f>IF(ISBLANK(G123),"",COUNTIF(G123:K123,"&gt;=0"))</f>
        <v>3</v>
      </c>
      <c r="M123" s="39">
        <f>IF(ISBLANK(G123),"",(IF(LEFT(G123,1)="-",1,0)+IF(LEFT(H123,1)="-",1,0)+IF(LEFT(I123,1)="-",1,0)+IF(LEFT(J123,1)="-",1,0)+IF(LEFT(K123,1)="-",1,0)))</f>
        <v>0</v>
      </c>
      <c r="N123" s="40">
        <f t="shared" ref="N123:O127" si="5">IF(L123=3,1,"")</f>
        <v>1</v>
      </c>
      <c r="O123" s="41" t="str">
        <f t="shared" si="5"/>
        <v/>
      </c>
      <c r="P123" s="9"/>
    </row>
    <row r="124" spans="2:16" ht="21.6" customHeight="1" x14ac:dyDescent="0.3">
      <c r="B124" s="9"/>
      <c r="C124" s="35" t="s">
        <v>42</v>
      </c>
      <c r="D124" s="36" t="str">
        <f>IF(D117&gt;"",D117,"")</f>
        <v>TOKUNAGA MIKO</v>
      </c>
      <c r="E124" s="36" t="str">
        <f>IF(H117&gt;"",H117,"")</f>
        <v>Abraamian Elizabet</v>
      </c>
      <c r="F124" s="36" t="str">
        <f>IF(F117&gt;"",F117&amp;" - "&amp;J117,"")</f>
        <v/>
      </c>
      <c r="G124" s="37">
        <v>9</v>
      </c>
      <c r="H124" s="37">
        <v>2</v>
      </c>
      <c r="I124" s="37">
        <v>6</v>
      </c>
      <c r="J124" s="37"/>
      <c r="K124" s="37"/>
      <c r="L124" s="38">
        <f>IF(ISBLANK(G124),"",COUNTIF(G124:K124,"&gt;=0"))</f>
        <v>3</v>
      </c>
      <c r="M124" s="39">
        <f>IF(ISBLANK(G124),"",(IF(LEFT(G124,1)="-",1,0)+IF(LEFT(H124,1)="-",1,0)+IF(LEFT(I124,1)="-",1,0)+IF(LEFT(J124,1)="-",1,0)+IF(LEFT(K124,1)="-",1,0)))</f>
        <v>0</v>
      </c>
      <c r="N124" s="40">
        <f t="shared" si="5"/>
        <v>1</v>
      </c>
      <c r="O124" s="41" t="str">
        <f t="shared" si="5"/>
        <v/>
      </c>
      <c r="P124" s="9"/>
    </row>
    <row r="125" spans="2:16" ht="21.6" customHeight="1" x14ac:dyDescent="0.3">
      <c r="B125" s="9"/>
      <c r="C125" s="42" t="s">
        <v>43</v>
      </c>
      <c r="D125" s="36" t="str">
        <f>IF(D119&gt;"",D119&amp;" / "&amp;D120,"")</f>
        <v/>
      </c>
      <c r="E125" s="36" t="str">
        <f>IF(H119&gt;"",H119&amp;" / "&amp;H120,"")</f>
        <v/>
      </c>
      <c r="F125" s="43"/>
      <c r="G125" s="44"/>
      <c r="H125" s="37"/>
      <c r="I125" s="37"/>
      <c r="J125" s="45"/>
      <c r="K125" s="45"/>
      <c r="L125" s="38" t="str">
        <f>IF(ISBLANK(G125),"",COUNTIF(G125:K125,"&gt;=0"))</f>
        <v/>
      </c>
      <c r="M125" s="39" t="str">
        <f>IF(ISBLANK(G125),"",(IF(LEFT(G125,1)="-",1,0)+IF(LEFT(H125,1)="-",1,0)+IF(LEFT(I125,1)="-",1,0)+IF(LEFT(J125,1)="-",1,0)+IF(LEFT(K125,1)="-",1,0)))</f>
        <v/>
      </c>
      <c r="N125" s="40" t="str">
        <f t="shared" si="5"/>
        <v/>
      </c>
      <c r="O125" s="41" t="str">
        <f t="shared" si="5"/>
        <v/>
      </c>
      <c r="P125" s="9"/>
    </row>
    <row r="126" spans="2:16" ht="21.6" customHeight="1" x14ac:dyDescent="0.3">
      <c r="B126" s="9"/>
      <c r="C126" s="35" t="s">
        <v>44</v>
      </c>
      <c r="D126" s="36" t="str">
        <f>IF(D116&gt;"",D116,"")</f>
        <v>NAKAHATA NATSUMI</v>
      </c>
      <c r="E126" s="36" t="str">
        <f>IF(H117&gt;"",H117,"")</f>
        <v>Abraamian Elizabet</v>
      </c>
      <c r="F126" s="46"/>
      <c r="G126" s="47"/>
      <c r="H126" s="48"/>
      <c r="I126" s="45"/>
      <c r="J126" s="37"/>
      <c r="K126" s="37"/>
      <c r="L126" s="38" t="str">
        <f>IF(ISBLANK(G126),"",COUNTIF(G126:K126,"&gt;=0"))</f>
        <v/>
      </c>
      <c r="M126" s="39" t="str">
        <f>IF(ISBLANK(G126),"",(IF(LEFT(G126,1)="-",1,0)+IF(LEFT(H126,1)="-",1,0)+IF(LEFT(I126,1)="-",1,0)+IF(LEFT(J126,1)="-",1,0)+IF(LEFT(K126,1)="-",1,0)))</f>
        <v/>
      </c>
      <c r="N126" s="40" t="str">
        <f t="shared" si="5"/>
        <v/>
      </c>
      <c r="O126" s="41" t="str">
        <f t="shared" si="5"/>
        <v/>
      </c>
      <c r="P126" s="9"/>
    </row>
    <row r="127" spans="2:16" ht="21.6" customHeight="1" thickBot="1" x14ac:dyDescent="0.35">
      <c r="B127" s="9"/>
      <c r="C127" s="35" t="s">
        <v>45</v>
      </c>
      <c r="D127" s="36" t="str">
        <f>IF(D117&gt;"",D117,"")</f>
        <v>TOKUNAGA MIKO</v>
      </c>
      <c r="E127" s="36" t="str">
        <f>IF(H116&gt;"",H116,"")</f>
        <v>Chernova Daria</v>
      </c>
      <c r="F127" s="46"/>
      <c r="G127" s="44"/>
      <c r="H127" s="37"/>
      <c r="I127" s="37"/>
      <c r="J127" s="37"/>
      <c r="K127" s="37"/>
      <c r="L127" s="38" t="str">
        <f>IF(ISBLANK(G127),"",COUNTIF(G127:K127,"&gt;=0"))</f>
        <v/>
      </c>
      <c r="M127" s="39" t="str">
        <f>IF(ISBLANK(G127),"",(IF(LEFT(G127,1)="-",1,0)+IF(LEFT(H127,1)="-",1,0)+IF(LEFT(I127,1)="-",1,0)+IF(LEFT(J127,1)="-",1,0)+IF(LEFT(K127,1)="-",1,0)))</f>
        <v/>
      </c>
      <c r="N127" s="40" t="str">
        <f t="shared" si="5"/>
        <v/>
      </c>
      <c r="O127" s="41" t="str">
        <f t="shared" si="5"/>
        <v/>
      </c>
      <c r="P127" s="9"/>
    </row>
    <row r="128" spans="2:16" ht="21.6" customHeight="1" thickBot="1" x14ac:dyDescent="0.35">
      <c r="B128" s="62"/>
      <c r="C128" s="5"/>
      <c r="D128" s="5"/>
      <c r="E128" s="5"/>
      <c r="F128" s="5"/>
      <c r="G128" s="5"/>
      <c r="H128" s="5"/>
      <c r="I128" s="5"/>
      <c r="J128" s="49" t="s">
        <v>46</v>
      </c>
      <c r="K128" s="50"/>
      <c r="L128" s="51">
        <f>IF(ISBLANK(D116),"",SUM(L123:L127))</f>
        <v>6</v>
      </c>
      <c r="M128" s="51">
        <f>IF(ISBLANK(H116),"",SUM(M123:M127))</f>
        <v>0</v>
      </c>
      <c r="N128" s="52">
        <f>IF(ISBLANK(G123),"",SUM(N123:N127))</f>
        <v>2</v>
      </c>
      <c r="O128" s="53">
        <f>IF(ISBLANK(G123),"",SUM(O123:O127))</f>
        <v>0</v>
      </c>
      <c r="P128" s="9"/>
    </row>
    <row r="129" spans="2:16" ht="21.6" customHeight="1" x14ac:dyDescent="0.3">
      <c r="B129" s="62"/>
      <c r="C129" s="5" t="s">
        <v>47</v>
      </c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13"/>
    </row>
    <row r="130" spans="2:16" ht="21.6" customHeight="1" x14ac:dyDescent="0.3">
      <c r="B130" s="62"/>
      <c r="C130" s="54"/>
      <c r="D130" s="5" t="s">
        <v>48</v>
      </c>
      <c r="E130" s="5" t="s">
        <v>49</v>
      </c>
      <c r="F130" s="3"/>
      <c r="G130" s="5"/>
      <c r="H130" s="5" t="s">
        <v>50</v>
      </c>
      <c r="I130" s="3"/>
      <c r="J130" s="5"/>
      <c r="K130" s="3" t="s">
        <v>51</v>
      </c>
      <c r="L130" s="3"/>
      <c r="M130" s="5"/>
      <c r="N130" s="5"/>
      <c r="O130" s="5"/>
      <c r="P130" s="13"/>
    </row>
    <row r="131" spans="2:16" ht="21.6" customHeight="1" thickBot="1" x14ac:dyDescent="0.35">
      <c r="B131" s="62"/>
      <c r="C131" s="55"/>
      <c r="D131" s="56" t="str">
        <f>D115</f>
        <v>JPN 2</v>
      </c>
      <c r="E131" s="5" t="str">
        <f>H115</f>
        <v>RUS 1</v>
      </c>
      <c r="F131" s="5"/>
      <c r="G131" s="5"/>
      <c r="H131" s="5"/>
      <c r="I131" s="5"/>
      <c r="J131" s="5"/>
      <c r="K131" s="70" t="str">
        <f>IF(N128=2,D115,IF(O128=2,H115,IF(N128=5,IF(O128=5,"tasan",""),"")))</f>
        <v>JPN 2</v>
      </c>
      <c r="L131" s="70"/>
      <c r="M131" s="70"/>
      <c r="N131" s="70"/>
      <c r="O131" s="70"/>
      <c r="P131" s="9"/>
    </row>
    <row r="132" spans="2:16" ht="21.6" customHeight="1" x14ac:dyDescent="0.3">
      <c r="B132" s="63"/>
      <c r="C132" s="57"/>
      <c r="D132" s="57"/>
      <c r="E132" s="57"/>
      <c r="F132" s="57"/>
      <c r="G132" s="57"/>
      <c r="H132" s="57"/>
      <c r="I132" s="57"/>
      <c r="J132" s="57"/>
      <c r="K132" s="58"/>
      <c r="L132" s="58"/>
      <c r="M132" s="58"/>
      <c r="N132" s="58"/>
      <c r="O132" s="58"/>
      <c r="P132" s="59"/>
    </row>
    <row r="134" spans="2:16" ht="21.6" customHeight="1" x14ac:dyDescent="0.3">
      <c r="B134" s="62"/>
      <c r="C134" s="3">
        <v>11</v>
      </c>
      <c r="D134" s="4" t="s">
        <v>20</v>
      </c>
      <c r="E134" s="5"/>
      <c r="F134" s="5"/>
      <c r="G134" s="3"/>
      <c r="H134" s="6" t="s">
        <v>21</v>
      </c>
      <c r="I134" s="7"/>
      <c r="J134" s="8"/>
      <c r="K134" s="73">
        <v>43440</v>
      </c>
      <c r="L134" s="73"/>
      <c r="M134" s="73"/>
      <c r="N134" s="73"/>
      <c r="O134" s="73"/>
      <c r="P134" s="9"/>
    </row>
    <row r="135" spans="2:16" ht="21.6" customHeight="1" x14ac:dyDescent="0.3">
      <c r="B135" s="62"/>
      <c r="C135" s="10"/>
      <c r="D135" s="10" t="s">
        <v>22</v>
      </c>
      <c r="E135" s="5"/>
      <c r="F135" s="5"/>
      <c r="G135" s="3"/>
      <c r="H135" s="6" t="s">
        <v>23</v>
      </c>
      <c r="I135" s="7"/>
      <c r="J135" s="8"/>
      <c r="K135" s="71" t="s">
        <v>53</v>
      </c>
      <c r="L135" s="71"/>
      <c r="M135" s="71"/>
      <c r="N135" s="71"/>
      <c r="O135" s="71"/>
      <c r="P135" s="9"/>
    </row>
    <row r="136" spans="2:16" ht="21.6" customHeight="1" x14ac:dyDescent="0.3">
      <c r="B136" s="62"/>
      <c r="C136" s="3"/>
      <c r="D136" s="11"/>
      <c r="E136" s="5"/>
      <c r="F136" s="5"/>
      <c r="G136" s="5"/>
      <c r="H136" s="12"/>
      <c r="I136" s="5"/>
      <c r="J136" s="5"/>
      <c r="K136" s="5"/>
      <c r="L136" s="5"/>
      <c r="M136" s="5"/>
      <c r="N136" s="5"/>
      <c r="O136" s="5"/>
      <c r="P136" s="13"/>
    </row>
    <row r="137" spans="2:16" ht="21.6" customHeight="1" x14ac:dyDescent="0.3">
      <c r="B137" s="9"/>
      <c r="C137" s="14" t="s">
        <v>25</v>
      </c>
      <c r="D137" s="72" t="s">
        <v>108</v>
      </c>
      <c r="E137" s="72"/>
      <c r="F137" s="15"/>
      <c r="G137" s="14" t="s">
        <v>25</v>
      </c>
      <c r="H137" s="16" t="s">
        <v>197</v>
      </c>
      <c r="I137" s="17"/>
      <c r="J137" s="17"/>
      <c r="K137" s="17"/>
      <c r="L137" s="17"/>
      <c r="M137" s="17"/>
      <c r="N137" s="17"/>
      <c r="O137" s="18"/>
      <c r="P137" s="9"/>
    </row>
    <row r="138" spans="2:16" ht="21.6" customHeight="1" x14ac:dyDescent="0.3">
      <c r="B138" s="9"/>
      <c r="C138" s="19" t="s">
        <v>26</v>
      </c>
      <c r="D138" t="s">
        <v>144</v>
      </c>
      <c r="E138" s="67"/>
      <c r="F138" s="20"/>
      <c r="G138" s="21" t="s">
        <v>27</v>
      </c>
      <c r="H138" t="s">
        <v>200</v>
      </c>
      <c r="I138" s="68"/>
      <c r="J138" s="68"/>
      <c r="K138" s="68"/>
      <c r="L138" s="68"/>
      <c r="M138" s="68"/>
      <c r="N138" s="68"/>
      <c r="O138" s="68"/>
      <c r="P138" s="9"/>
    </row>
    <row r="139" spans="2:16" ht="21.6" customHeight="1" x14ac:dyDescent="0.3">
      <c r="B139" s="9"/>
      <c r="C139" s="22" t="s">
        <v>28</v>
      </c>
      <c r="D139" s="66" t="s">
        <v>143</v>
      </c>
      <c r="E139" s="67"/>
      <c r="F139" s="20"/>
      <c r="G139" s="23" t="s">
        <v>29</v>
      </c>
      <c r="H139" t="s">
        <v>199</v>
      </c>
      <c r="I139" s="67"/>
      <c r="J139" s="67"/>
      <c r="K139" s="67"/>
      <c r="L139" s="67"/>
      <c r="M139" s="67"/>
      <c r="N139" s="67"/>
      <c r="O139" s="67"/>
      <c r="P139" s="9"/>
    </row>
    <row r="140" spans="2:16" ht="21.6" customHeight="1" x14ac:dyDescent="0.3">
      <c r="B140" s="62"/>
      <c r="C140" s="24" t="s">
        <v>30</v>
      </c>
      <c r="D140" s="25"/>
      <c r="E140" s="26"/>
      <c r="F140" s="27"/>
      <c r="G140" s="24" t="s">
        <v>30</v>
      </c>
      <c r="H140" s="25"/>
      <c r="I140" s="28"/>
      <c r="J140" s="28"/>
      <c r="K140" s="28"/>
      <c r="L140" s="28"/>
      <c r="M140" s="28"/>
      <c r="N140" s="28"/>
      <c r="O140" s="28"/>
      <c r="P140" s="13"/>
    </row>
    <row r="141" spans="2:16" ht="21.6" customHeight="1" x14ac:dyDescent="0.3">
      <c r="B141" s="9"/>
      <c r="C141" s="29"/>
      <c r="D141" s="67"/>
      <c r="E141" s="67"/>
      <c r="F141" s="20"/>
      <c r="G141" s="30"/>
      <c r="H141" s="68"/>
      <c r="I141" s="68"/>
      <c r="J141" s="68"/>
      <c r="K141" s="68"/>
      <c r="L141" s="68"/>
      <c r="M141" s="68"/>
      <c r="N141" s="68"/>
      <c r="O141" s="68"/>
      <c r="P141" s="9"/>
    </row>
    <row r="142" spans="2:16" ht="21.6" customHeight="1" x14ac:dyDescent="0.3">
      <c r="B142" s="9"/>
      <c r="C142" s="31"/>
      <c r="D142" s="67"/>
      <c r="E142" s="67"/>
      <c r="F142" s="20"/>
      <c r="G142" s="32"/>
      <c r="H142" s="67"/>
      <c r="I142" s="67"/>
      <c r="J142" s="67"/>
      <c r="K142" s="67"/>
      <c r="L142" s="67"/>
      <c r="M142" s="67"/>
      <c r="N142" s="67"/>
      <c r="O142" s="67"/>
      <c r="P142" s="9"/>
    </row>
    <row r="143" spans="2:16" ht="21.6" customHeight="1" x14ac:dyDescent="0.3">
      <c r="B143" s="62"/>
      <c r="C143" s="5"/>
      <c r="D143" s="5"/>
      <c r="E143" s="5"/>
      <c r="F143" s="5"/>
      <c r="G143" s="12" t="s">
        <v>31</v>
      </c>
      <c r="H143" s="12"/>
      <c r="I143" s="12"/>
      <c r="J143" s="12"/>
      <c r="K143" s="5"/>
      <c r="L143" s="5"/>
      <c r="M143" s="5"/>
      <c r="N143" s="33"/>
      <c r="O143" s="3"/>
      <c r="P143" s="13"/>
    </row>
    <row r="144" spans="2:16" ht="21.6" customHeight="1" x14ac:dyDescent="0.3">
      <c r="B144" s="62"/>
      <c r="C144" s="10" t="s">
        <v>32</v>
      </c>
      <c r="D144" s="5"/>
      <c r="E144" s="5"/>
      <c r="F144" s="5"/>
      <c r="G144" s="34" t="s">
        <v>33</v>
      </c>
      <c r="H144" s="34" t="s">
        <v>34</v>
      </c>
      <c r="I144" s="34" t="s">
        <v>35</v>
      </c>
      <c r="J144" s="34" t="s">
        <v>36</v>
      </c>
      <c r="K144" s="34" t="s">
        <v>37</v>
      </c>
      <c r="L144" s="69" t="s">
        <v>38</v>
      </c>
      <c r="M144" s="69"/>
      <c r="N144" s="34" t="s">
        <v>39</v>
      </c>
      <c r="O144" s="34" t="s">
        <v>40</v>
      </c>
      <c r="P144" s="9"/>
    </row>
    <row r="145" spans="2:16" ht="21.6" customHeight="1" x14ac:dyDescent="0.3">
      <c r="B145" s="9"/>
      <c r="C145" s="35" t="s">
        <v>41</v>
      </c>
      <c r="D145" s="36" t="str">
        <f>IF(D138&gt;"",D138,"")</f>
        <v>Krekina Svetlana</v>
      </c>
      <c r="E145" s="36" t="str">
        <f>IF(H138&gt;"",H138,"")</f>
        <v>Wołowiec Dominika</v>
      </c>
      <c r="F145" s="36" t="str">
        <f>IF(F138&gt;"",F138&amp;" - "&amp;J138,"")</f>
        <v/>
      </c>
      <c r="G145" s="37">
        <v>8</v>
      </c>
      <c r="H145" s="37">
        <v>6</v>
      </c>
      <c r="I145" s="37">
        <v>9</v>
      </c>
      <c r="J145" s="37"/>
      <c r="K145" s="37"/>
      <c r="L145" s="38">
        <f>IF(ISBLANK(G145),"",COUNTIF(G145:K145,"&gt;=0"))</f>
        <v>3</v>
      </c>
      <c r="M145" s="39">
        <f>IF(ISBLANK(G145),"",(IF(LEFT(G145,1)="-",1,0)+IF(LEFT(H145,1)="-",1,0)+IF(LEFT(I145,1)="-",1,0)+IF(LEFT(J145,1)="-",1,0)+IF(LEFT(K145,1)="-",1,0)))</f>
        <v>0</v>
      </c>
      <c r="N145" s="40">
        <f t="shared" ref="N145:O149" si="6">IF(L145=3,1,"")</f>
        <v>1</v>
      </c>
      <c r="O145" s="41" t="str">
        <f t="shared" si="6"/>
        <v/>
      </c>
      <c r="P145" s="9"/>
    </row>
    <row r="146" spans="2:16" ht="21.6" customHeight="1" x14ac:dyDescent="0.3">
      <c r="B146" s="9"/>
      <c r="C146" s="35" t="s">
        <v>42</v>
      </c>
      <c r="D146" s="36" t="str">
        <f>IF(D139&gt;"",D139,"")</f>
        <v>Vishnykova Olga</v>
      </c>
      <c r="E146" s="36" t="str">
        <f>IF(H139&gt;"",H139,"")</f>
        <v>Pęk  Karolina</v>
      </c>
      <c r="F146" s="36" t="str">
        <f>IF(F139&gt;"",F139&amp;" - "&amp;J139,"")</f>
        <v/>
      </c>
      <c r="G146" s="37">
        <v>8</v>
      </c>
      <c r="H146" s="37">
        <v>13</v>
      </c>
      <c r="I146" s="37">
        <v>4</v>
      </c>
      <c r="J146" s="37"/>
      <c r="K146" s="37"/>
      <c r="L146" s="38">
        <f>IF(ISBLANK(G146),"",COUNTIF(G146:K146,"&gt;=0"))</f>
        <v>3</v>
      </c>
      <c r="M146" s="39">
        <f>IF(ISBLANK(G146),"",(IF(LEFT(G146,1)="-",1,0)+IF(LEFT(H146,1)="-",1,0)+IF(LEFT(I146,1)="-",1,0)+IF(LEFT(J146,1)="-",1,0)+IF(LEFT(K146,1)="-",1,0)))</f>
        <v>0</v>
      </c>
      <c r="N146" s="40">
        <f t="shared" si="6"/>
        <v>1</v>
      </c>
      <c r="O146" s="41" t="str">
        <f t="shared" si="6"/>
        <v/>
      </c>
      <c r="P146" s="9"/>
    </row>
    <row r="147" spans="2:16" ht="21.6" customHeight="1" x14ac:dyDescent="0.3">
      <c r="B147" s="9"/>
      <c r="C147" s="42" t="s">
        <v>43</v>
      </c>
      <c r="D147" s="36" t="str">
        <f>IF(D141&gt;"",D141&amp;" / "&amp;D142,"")</f>
        <v/>
      </c>
      <c r="E147" s="36" t="str">
        <f>IF(H141&gt;"",H141&amp;" / "&amp;H142,"")</f>
        <v/>
      </c>
      <c r="F147" s="43"/>
      <c r="G147" s="44"/>
      <c r="H147" s="37"/>
      <c r="I147" s="37"/>
      <c r="J147" s="45"/>
      <c r="K147" s="45"/>
      <c r="L147" s="38" t="str">
        <f>IF(ISBLANK(G147),"",COUNTIF(G147:K147,"&gt;=0"))</f>
        <v/>
      </c>
      <c r="M147" s="39" t="str">
        <f>IF(ISBLANK(G147),"",(IF(LEFT(G147,1)="-",1,0)+IF(LEFT(H147,1)="-",1,0)+IF(LEFT(I147,1)="-",1,0)+IF(LEFT(J147,1)="-",1,0)+IF(LEFT(K147,1)="-",1,0)))</f>
        <v/>
      </c>
      <c r="N147" s="40" t="str">
        <f t="shared" si="6"/>
        <v/>
      </c>
      <c r="O147" s="41" t="str">
        <f t="shared" si="6"/>
        <v/>
      </c>
      <c r="P147" s="9"/>
    </row>
    <row r="148" spans="2:16" ht="21.6" customHeight="1" x14ac:dyDescent="0.3">
      <c r="B148" s="9"/>
      <c r="C148" s="35" t="s">
        <v>44</v>
      </c>
      <c r="D148" s="36" t="str">
        <f>IF(D138&gt;"",D138,"")</f>
        <v>Krekina Svetlana</v>
      </c>
      <c r="E148" s="36" t="str">
        <f>IF(H139&gt;"",H139,"")</f>
        <v>Pęk  Karolina</v>
      </c>
      <c r="F148" s="46"/>
      <c r="G148" s="47"/>
      <c r="H148" s="48"/>
      <c r="I148" s="45"/>
      <c r="J148" s="37"/>
      <c r="K148" s="37"/>
      <c r="L148" s="38" t="str">
        <f>IF(ISBLANK(G148),"",COUNTIF(G148:K148,"&gt;=0"))</f>
        <v/>
      </c>
      <c r="M148" s="39" t="str">
        <f>IF(ISBLANK(G148),"",(IF(LEFT(G148,1)="-",1,0)+IF(LEFT(H148,1)="-",1,0)+IF(LEFT(I148,1)="-",1,0)+IF(LEFT(J148,1)="-",1,0)+IF(LEFT(K148,1)="-",1,0)))</f>
        <v/>
      </c>
      <c r="N148" s="40" t="str">
        <f t="shared" si="6"/>
        <v/>
      </c>
      <c r="O148" s="41" t="str">
        <f t="shared" si="6"/>
        <v/>
      </c>
      <c r="P148" s="9"/>
    </row>
    <row r="149" spans="2:16" ht="21.6" customHeight="1" thickBot="1" x14ac:dyDescent="0.35">
      <c r="B149" s="9"/>
      <c r="C149" s="35" t="s">
        <v>45</v>
      </c>
      <c r="D149" s="36" t="str">
        <f>IF(D139&gt;"",D139,"")</f>
        <v>Vishnykova Olga</v>
      </c>
      <c r="E149" s="36" t="str">
        <f>IF(H138&gt;"",H138,"")</f>
        <v>Wołowiec Dominika</v>
      </c>
      <c r="F149" s="46"/>
      <c r="G149" s="44"/>
      <c r="H149" s="37"/>
      <c r="I149" s="37"/>
      <c r="J149" s="37"/>
      <c r="K149" s="37"/>
      <c r="L149" s="38" t="str">
        <f>IF(ISBLANK(G149),"",COUNTIF(G149:K149,"&gt;=0"))</f>
        <v/>
      </c>
      <c r="M149" s="39" t="str">
        <f>IF(ISBLANK(G149),"",(IF(LEFT(G149,1)="-",1,0)+IF(LEFT(H149,1)="-",1,0)+IF(LEFT(I149,1)="-",1,0)+IF(LEFT(J149,1)="-",1,0)+IF(LEFT(K149,1)="-",1,0)))</f>
        <v/>
      </c>
      <c r="N149" s="40" t="str">
        <f t="shared" si="6"/>
        <v/>
      </c>
      <c r="O149" s="41" t="str">
        <f t="shared" si="6"/>
        <v/>
      </c>
      <c r="P149" s="9"/>
    </row>
    <row r="150" spans="2:16" ht="21.6" customHeight="1" thickBot="1" x14ac:dyDescent="0.35">
      <c r="B150" s="62"/>
      <c r="C150" s="5"/>
      <c r="D150" s="5"/>
      <c r="E150" s="5"/>
      <c r="F150" s="5"/>
      <c r="G150" s="5"/>
      <c r="H150" s="5"/>
      <c r="I150" s="5"/>
      <c r="J150" s="49" t="s">
        <v>46</v>
      </c>
      <c r="K150" s="50"/>
      <c r="L150" s="51">
        <f>IF(ISBLANK(D138),"",SUM(L145:L149))</f>
        <v>6</v>
      </c>
      <c r="M150" s="51">
        <f>IF(ISBLANK(H138),"",SUM(M145:M149))</f>
        <v>0</v>
      </c>
      <c r="N150" s="52">
        <f>IF(ISBLANK(G145),"",SUM(N145:N149))</f>
        <v>2</v>
      </c>
      <c r="O150" s="53">
        <f>IF(ISBLANK(G145),"",SUM(O145:O149))</f>
        <v>0</v>
      </c>
      <c r="P150" s="9"/>
    </row>
    <row r="151" spans="2:16" ht="21.6" customHeight="1" x14ac:dyDescent="0.3">
      <c r="B151" s="62"/>
      <c r="C151" s="5" t="s">
        <v>47</v>
      </c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13"/>
    </row>
    <row r="152" spans="2:16" ht="21.6" customHeight="1" x14ac:dyDescent="0.3">
      <c r="B152" s="62"/>
      <c r="C152" s="54"/>
      <c r="D152" s="5" t="s">
        <v>48</v>
      </c>
      <c r="E152" s="5" t="s">
        <v>49</v>
      </c>
      <c r="F152" s="3"/>
      <c r="G152" s="5"/>
      <c r="H152" s="5" t="s">
        <v>50</v>
      </c>
      <c r="I152" s="3"/>
      <c r="J152" s="5"/>
      <c r="K152" s="3" t="s">
        <v>51</v>
      </c>
      <c r="L152" s="3"/>
      <c r="M152" s="5"/>
      <c r="N152" s="5"/>
      <c r="O152" s="5"/>
      <c r="P152" s="13"/>
    </row>
    <row r="153" spans="2:16" ht="21.6" customHeight="1" thickBot="1" x14ac:dyDescent="0.35">
      <c r="B153" s="62"/>
      <c r="C153" s="55"/>
      <c r="D153" s="56" t="str">
        <f>D137</f>
        <v>RUS 3</v>
      </c>
      <c r="E153" s="5" t="str">
        <f>H137</f>
        <v xml:space="preserve">POL </v>
      </c>
      <c r="F153" s="5"/>
      <c r="G153" s="5"/>
      <c r="H153" s="5"/>
      <c r="I153" s="5"/>
      <c r="J153" s="5"/>
      <c r="K153" s="70" t="str">
        <f>IF(N150=2,D137,IF(O150=2,H137,IF(N150=5,IF(O150=5,"tasan",""),"")))</f>
        <v>RUS 3</v>
      </c>
      <c r="L153" s="70"/>
      <c r="M153" s="70"/>
      <c r="N153" s="70"/>
      <c r="O153" s="70"/>
      <c r="P153" s="9"/>
    </row>
    <row r="154" spans="2:16" ht="21.6" customHeight="1" x14ac:dyDescent="0.3">
      <c r="B154" s="63"/>
      <c r="C154" s="57"/>
      <c r="D154" s="57"/>
      <c r="E154" s="57"/>
      <c r="F154" s="57"/>
      <c r="G154" s="57"/>
      <c r="H154" s="57"/>
      <c r="I154" s="57"/>
      <c r="J154" s="57"/>
      <c r="K154" s="58"/>
      <c r="L154" s="58"/>
      <c r="M154" s="58"/>
      <c r="N154" s="58"/>
      <c r="O154" s="58"/>
      <c r="P154" s="59"/>
    </row>
    <row r="156" spans="2:16" ht="21.6" customHeight="1" x14ac:dyDescent="0.3">
      <c r="B156" s="62"/>
      <c r="C156" s="3">
        <v>13</v>
      </c>
      <c r="D156" s="4" t="s">
        <v>20</v>
      </c>
      <c r="E156" s="5"/>
      <c r="F156" s="5"/>
      <c r="G156" s="3"/>
      <c r="H156" s="6" t="s">
        <v>21</v>
      </c>
      <c r="I156" s="7"/>
      <c r="J156" s="8"/>
      <c r="K156" s="73">
        <v>43440</v>
      </c>
      <c r="L156" s="73"/>
      <c r="M156" s="73"/>
      <c r="N156" s="73"/>
      <c r="O156" s="73"/>
      <c r="P156" s="9"/>
    </row>
    <row r="157" spans="2:16" ht="21.6" customHeight="1" x14ac:dyDescent="0.3">
      <c r="B157" s="62"/>
      <c r="C157" s="10"/>
      <c r="D157" s="10" t="s">
        <v>22</v>
      </c>
      <c r="E157" s="5"/>
      <c r="F157" s="5"/>
      <c r="G157" s="3"/>
      <c r="H157" s="6" t="s">
        <v>23</v>
      </c>
      <c r="I157" s="7"/>
      <c r="J157" s="8"/>
      <c r="K157" s="71" t="s">
        <v>53</v>
      </c>
      <c r="L157" s="71"/>
      <c r="M157" s="71"/>
      <c r="N157" s="71"/>
      <c r="O157" s="71"/>
      <c r="P157" s="9"/>
    </row>
    <row r="158" spans="2:16" ht="21.6" customHeight="1" x14ac:dyDescent="0.3">
      <c r="B158" s="62"/>
      <c r="C158" s="3"/>
      <c r="D158" s="11"/>
      <c r="E158" s="5"/>
      <c r="F158" s="5"/>
      <c r="G158" s="5"/>
      <c r="H158" s="12"/>
      <c r="I158" s="5"/>
      <c r="J158" s="5"/>
      <c r="K158" s="5"/>
      <c r="L158" s="5"/>
      <c r="M158" s="5"/>
      <c r="N158" s="5"/>
      <c r="O158" s="5"/>
      <c r="P158" s="13"/>
    </row>
    <row r="159" spans="2:16" ht="21.6" customHeight="1" x14ac:dyDescent="0.3">
      <c r="B159" s="9"/>
      <c r="C159" s="14" t="s">
        <v>25</v>
      </c>
      <c r="D159" s="72" t="s">
        <v>63</v>
      </c>
      <c r="E159" s="72"/>
      <c r="F159" s="15"/>
      <c r="G159" s="14" t="s">
        <v>25</v>
      </c>
      <c r="H159" s="16" t="s">
        <v>71</v>
      </c>
      <c r="I159" s="17"/>
      <c r="J159" s="17"/>
      <c r="K159" s="17"/>
      <c r="L159" s="17"/>
      <c r="M159" s="17"/>
      <c r="N159" s="17"/>
      <c r="O159" s="18"/>
      <c r="P159" s="9"/>
    </row>
    <row r="160" spans="2:16" ht="21.6" customHeight="1" x14ac:dyDescent="0.3">
      <c r="B160" s="9"/>
      <c r="C160" s="19" t="s">
        <v>26</v>
      </c>
      <c r="D160" t="s">
        <v>57</v>
      </c>
      <c r="E160" s="67"/>
      <c r="F160" s="20"/>
      <c r="G160" s="21" t="s">
        <v>27</v>
      </c>
      <c r="H160" s="68" t="s">
        <v>174</v>
      </c>
      <c r="I160" s="68"/>
      <c r="J160" s="68"/>
      <c r="K160" s="68"/>
      <c r="L160" s="68"/>
      <c r="M160" s="68"/>
      <c r="N160" s="68"/>
      <c r="O160" s="68"/>
      <c r="P160" s="9"/>
    </row>
    <row r="161" spans="2:16" ht="21.6" customHeight="1" x14ac:dyDescent="0.3">
      <c r="B161" s="9"/>
      <c r="C161" s="22" t="s">
        <v>28</v>
      </c>
      <c r="D161" t="s">
        <v>99</v>
      </c>
      <c r="E161" s="67"/>
      <c r="F161" s="20"/>
      <c r="G161" s="23" t="s">
        <v>29</v>
      </c>
      <c r="H161" t="s">
        <v>175</v>
      </c>
      <c r="I161" s="67"/>
      <c r="J161" s="67"/>
      <c r="K161" s="67"/>
      <c r="L161" s="67"/>
      <c r="M161" s="67"/>
      <c r="N161" s="67"/>
      <c r="O161" s="67"/>
      <c r="P161" s="9"/>
    </row>
    <row r="162" spans="2:16" ht="21.6" customHeight="1" x14ac:dyDescent="0.3">
      <c r="B162" s="62"/>
      <c r="C162" s="24" t="s">
        <v>30</v>
      </c>
      <c r="D162" s="25"/>
      <c r="E162" s="26"/>
      <c r="F162" s="27"/>
      <c r="G162" s="24" t="s">
        <v>30</v>
      </c>
      <c r="H162" s="25"/>
      <c r="I162" s="28"/>
      <c r="J162" s="28"/>
      <c r="K162" s="28"/>
      <c r="L162" s="28"/>
      <c r="M162" s="28"/>
      <c r="N162" s="28"/>
      <c r="O162" s="28"/>
      <c r="P162" s="13"/>
    </row>
    <row r="163" spans="2:16" ht="21.6" customHeight="1" x14ac:dyDescent="0.3">
      <c r="B163" s="9"/>
      <c r="C163" s="29"/>
      <c r="D163" s="67"/>
      <c r="E163" s="67"/>
      <c r="F163" s="20"/>
      <c r="G163" s="30"/>
      <c r="H163" s="68"/>
      <c r="I163" s="68"/>
      <c r="J163" s="68"/>
      <c r="K163" s="68"/>
      <c r="L163" s="68"/>
      <c r="M163" s="68"/>
      <c r="N163" s="68"/>
      <c r="O163" s="68"/>
      <c r="P163" s="9"/>
    </row>
    <row r="164" spans="2:16" ht="21.6" customHeight="1" x14ac:dyDescent="0.3">
      <c r="B164" s="9"/>
      <c r="C164" s="31"/>
      <c r="D164" s="67"/>
      <c r="E164" s="67"/>
      <c r="F164" s="20"/>
      <c r="G164" s="32"/>
      <c r="H164" s="67"/>
      <c r="I164" s="67"/>
      <c r="J164" s="67"/>
      <c r="K164" s="67"/>
      <c r="L164" s="67"/>
      <c r="M164" s="67"/>
      <c r="N164" s="67"/>
      <c r="O164" s="67"/>
      <c r="P164" s="9"/>
    </row>
    <row r="165" spans="2:16" ht="21.6" customHeight="1" x14ac:dyDescent="0.3">
      <c r="B165" s="62"/>
      <c r="C165" s="5"/>
      <c r="D165" s="5"/>
      <c r="E165" s="5"/>
      <c r="F165" s="5"/>
      <c r="G165" s="12" t="s">
        <v>31</v>
      </c>
      <c r="H165" s="12"/>
      <c r="I165" s="12"/>
      <c r="J165" s="12"/>
      <c r="K165" s="5"/>
      <c r="L165" s="5"/>
      <c r="M165" s="5"/>
      <c r="N165" s="33"/>
      <c r="O165" s="3"/>
      <c r="P165" s="13"/>
    </row>
    <row r="166" spans="2:16" ht="21.6" customHeight="1" x14ac:dyDescent="0.3">
      <c r="B166" s="62"/>
      <c r="C166" s="10" t="s">
        <v>32</v>
      </c>
      <c r="D166" s="5"/>
      <c r="E166" s="5"/>
      <c r="F166" s="5"/>
      <c r="G166" s="34" t="s">
        <v>33</v>
      </c>
      <c r="H166" s="34" t="s">
        <v>34</v>
      </c>
      <c r="I166" s="34" t="s">
        <v>35</v>
      </c>
      <c r="J166" s="34" t="s">
        <v>36</v>
      </c>
      <c r="K166" s="34" t="s">
        <v>37</v>
      </c>
      <c r="L166" s="69" t="s">
        <v>38</v>
      </c>
      <c r="M166" s="69"/>
      <c r="N166" s="34" t="s">
        <v>39</v>
      </c>
      <c r="O166" s="34" t="s">
        <v>40</v>
      </c>
      <c r="P166" s="9"/>
    </row>
    <row r="167" spans="2:16" ht="21.6" customHeight="1" x14ac:dyDescent="0.3">
      <c r="B167" s="9"/>
      <c r="C167" s="35" t="s">
        <v>41</v>
      </c>
      <c r="D167" s="36" t="str">
        <f>IF(D160&gt;"",D160,"")</f>
        <v>KIRICHENKO Anna</v>
      </c>
      <c r="E167" s="36" t="str">
        <f>IF(H160&gt;"",H160,"")</f>
        <v>Cobas Judith</v>
      </c>
      <c r="F167" s="36" t="str">
        <f>IF(F160&gt;"",F160&amp;" - "&amp;J160,"")</f>
        <v/>
      </c>
      <c r="G167" s="37">
        <v>9</v>
      </c>
      <c r="H167" s="37">
        <v>7</v>
      </c>
      <c r="I167" s="37">
        <v>8</v>
      </c>
      <c r="J167" s="37"/>
      <c r="K167" s="37"/>
      <c r="L167" s="38">
        <f>IF(ISBLANK(G167),"",COUNTIF(G167:K167,"&gt;=0"))</f>
        <v>3</v>
      </c>
      <c r="M167" s="39">
        <f>IF(ISBLANK(G167),"",(IF(LEFT(G167,1)="-",1,0)+IF(LEFT(H167,1)="-",1,0)+IF(LEFT(I167,1)="-",1,0)+IF(LEFT(J167,1)="-",1,0)+IF(LEFT(K167,1)="-",1,0)))</f>
        <v>0</v>
      </c>
      <c r="N167" s="40">
        <f t="shared" ref="N167:O171" si="7">IF(L167=3,1,"")</f>
        <v>1</v>
      </c>
      <c r="O167" s="41" t="str">
        <f t="shared" si="7"/>
        <v/>
      </c>
      <c r="P167" s="9"/>
    </row>
    <row r="168" spans="2:16" ht="21.6" customHeight="1" x14ac:dyDescent="0.3">
      <c r="B168" s="9"/>
      <c r="C168" s="35" t="s">
        <v>42</v>
      </c>
      <c r="D168" s="36" t="str">
        <f>IF(D161&gt;"",D161,"")</f>
        <v>OKSANEN Jannika</v>
      </c>
      <c r="E168" s="36" t="str">
        <f>IF(H161&gt;"",H161,"")</f>
        <v>FERNÁNDEZ ALBA</v>
      </c>
      <c r="F168" s="36" t="str">
        <f>IF(F161&gt;"",F161&amp;" - "&amp;J161,"")</f>
        <v/>
      </c>
      <c r="G168" s="37">
        <v>10</v>
      </c>
      <c r="H168" s="37">
        <v>-7</v>
      </c>
      <c r="I168" s="37">
        <v>7</v>
      </c>
      <c r="J168" s="37">
        <v>-8</v>
      </c>
      <c r="K168" s="37">
        <v>-9</v>
      </c>
      <c r="L168" s="38">
        <f>IF(ISBLANK(G168),"",COUNTIF(G168:K168,"&gt;=0"))</f>
        <v>2</v>
      </c>
      <c r="M168" s="39">
        <f>IF(ISBLANK(G168),"",(IF(LEFT(G168,1)="-",1,0)+IF(LEFT(H168,1)="-",1,0)+IF(LEFT(I168,1)="-",1,0)+IF(LEFT(J168,1)="-",1,0)+IF(LEFT(K168,1)="-",1,0)))</f>
        <v>3</v>
      </c>
      <c r="N168" s="40" t="str">
        <f t="shared" si="7"/>
        <v/>
      </c>
      <c r="O168" s="41">
        <f t="shared" si="7"/>
        <v>1</v>
      </c>
      <c r="P168" s="9"/>
    </row>
    <row r="169" spans="2:16" ht="21.6" customHeight="1" x14ac:dyDescent="0.3">
      <c r="B169" s="9"/>
      <c r="C169" s="42" t="s">
        <v>43</v>
      </c>
      <c r="D169" s="36" t="str">
        <f>IF(D163&gt;"",D163&amp;" / "&amp;D164,"")</f>
        <v/>
      </c>
      <c r="E169" s="36" t="str">
        <f>IF(H163&gt;"",H163&amp;" / "&amp;H164,"")</f>
        <v/>
      </c>
      <c r="F169" s="43"/>
      <c r="G169" s="44">
        <v>7</v>
      </c>
      <c r="H169" s="37">
        <v>-6</v>
      </c>
      <c r="I169" s="37">
        <v>-6</v>
      </c>
      <c r="J169" s="45">
        <v>8</v>
      </c>
      <c r="K169" s="45">
        <v>-5</v>
      </c>
      <c r="L169" s="38">
        <f>IF(ISBLANK(G169),"",COUNTIF(G169:K169,"&gt;=0"))</f>
        <v>2</v>
      </c>
      <c r="M169" s="39">
        <f>IF(ISBLANK(G169),"",(IF(LEFT(G169,1)="-",1,0)+IF(LEFT(H169,1)="-",1,0)+IF(LEFT(I169,1)="-",1,0)+IF(LEFT(J169,1)="-",1,0)+IF(LEFT(K169,1)="-",1,0)))</f>
        <v>3</v>
      </c>
      <c r="N169" s="40" t="str">
        <f t="shared" si="7"/>
        <v/>
      </c>
      <c r="O169" s="41">
        <f t="shared" si="7"/>
        <v>1</v>
      </c>
      <c r="P169" s="9"/>
    </row>
    <row r="170" spans="2:16" ht="21.6" customHeight="1" x14ac:dyDescent="0.3">
      <c r="B170" s="9"/>
      <c r="C170" s="35" t="s">
        <v>44</v>
      </c>
      <c r="D170" s="36" t="str">
        <f>IF(D160&gt;"",D160,"")</f>
        <v>KIRICHENKO Anna</v>
      </c>
      <c r="E170" s="36" t="str">
        <f>IF(H161&gt;"",H161,"")</f>
        <v>FERNÁNDEZ ALBA</v>
      </c>
      <c r="F170" s="46"/>
      <c r="G170" s="47"/>
      <c r="H170" s="48"/>
      <c r="I170" s="45"/>
      <c r="J170" s="37"/>
      <c r="K170" s="37"/>
      <c r="L170" s="38" t="str">
        <f>IF(ISBLANK(G170),"",COUNTIF(G170:K170,"&gt;=0"))</f>
        <v/>
      </c>
      <c r="M170" s="39" t="str">
        <f>IF(ISBLANK(G170),"",(IF(LEFT(G170,1)="-",1,0)+IF(LEFT(H170,1)="-",1,0)+IF(LEFT(I170,1)="-",1,0)+IF(LEFT(J170,1)="-",1,0)+IF(LEFT(K170,1)="-",1,0)))</f>
        <v/>
      </c>
      <c r="N170" s="40" t="str">
        <f t="shared" si="7"/>
        <v/>
      </c>
      <c r="O170" s="41" t="str">
        <f t="shared" si="7"/>
        <v/>
      </c>
      <c r="P170" s="9"/>
    </row>
    <row r="171" spans="2:16" ht="21.6" customHeight="1" thickBot="1" x14ac:dyDescent="0.35">
      <c r="B171" s="9"/>
      <c r="C171" s="35" t="s">
        <v>45</v>
      </c>
      <c r="D171" s="36" t="str">
        <f>IF(D161&gt;"",D161,"")</f>
        <v>OKSANEN Jannika</v>
      </c>
      <c r="E171" s="36" t="str">
        <f>IF(H160&gt;"",H160,"")</f>
        <v>Cobas Judith</v>
      </c>
      <c r="F171" s="46"/>
      <c r="G171" s="44"/>
      <c r="H171" s="37"/>
      <c r="I171" s="37"/>
      <c r="J171" s="37"/>
      <c r="K171" s="37"/>
      <c r="L171" s="38" t="str">
        <f>IF(ISBLANK(G171),"",COUNTIF(G171:K171,"&gt;=0"))</f>
        <v/>
      </c>
      <c r="M171" s="39" t="str">
        <f>IF(ISBLANK(G171),"",(IF(LEFT(G171,1)="-",1,0)+IF(LEFT(H171,1)="-",1,0)+IF(LEFT(I171,1)="-",1,0)+IF(LEFT(J171,1)="-",1,0)+IF(LEFT(K171,1)="-",1,0)))</f>
        <v/>
      </c>
      <c r="N171" s="40" t="str">
        <f t="shared" si="7"/>
        <v/>
      </c>
      <c r="O171" s="41" t="str">
        <f t="shared" si="7"/>
        <v/>
      </c>
      <c r="P171" s="9"/>
    </row>
    <row r="172" spans="2:16" ht="21.6" customHeight="1" thickBot="1" x14ac:dyDescent="0.35">
      <c r="B172" s="62"/>
      <c r="C172" s="5"/>
      <c r="D172" s="5"/>
      <c r="E172" s="5"/>
      <c r="F172" s="5"/>
      <c r="G172" s="5"/>
      <c r="H172" s="5"/>
      <c r="I172" s="5"/>
      <c r="J172" s="49" t="s">
        <v>46</v>
      </c>
      <c r="K172" s="50"/>
      <c r="L172" s="51">
        <f>IF(ISBLANK(D160),"",SUM(L167:L171))</f>
        <v>7</v>
      </c>
      <c r="M172" s="51">
        <f>IF(ISBLANK(H160),"",SUM(M167:M171))</f>
        <v>6</v>
      </c>
      <c r="N172" s="52">
        <f>IF(ISBLANK(G167),"",SUM(N167:N171))</f>
        <v>1</v>
      </c>
      <c r="O172" s="53">
        <f>IF(ISBLANK(G167),"",SUM(O167:O171))</f>
        <v>2</v>
      </c>
      <c r="P172" s="9"/>
    </row>
    <row r="173" spans="2:16" ht="21.6" customHeight="1" x14ac:dyDescent="0.3">
      <c r="B173" s="62"/>
      <c r="C173" s="5" t="s">
        <v>47</v>
      </c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13"/>
    </row>
    <row r="174" spans="2:16" ht="21.6" customHeight="1" x14ac:dyDescent="0.3">
      <c r="B174" s="62"/>
      <c r="C174" s="54"/>
      <c r="D174" s="5" t="s">
        <v>48</v>
      </c>
      <c r="E174" s="5" t="s">
        <v>49</v>
      </c>
      <c r="F174" s="3"/>
      <c r="G174" s="5"/>
      <c r="H174" s="5" t="s">
        <v>50</v>
      </c>
      <c r="I174" s="3"/>
      <c r="J174" s="5"/>
      <c r="K174" s="3" t="s">
        <v>51</v>
      </c>
      <c r="L174" s="3"/>
      <c r="M174" s="5"/>
      <c r="N174" s="5"/>
      <c r="O174" s="5"/>
      <c r="P174" s="13"/>
    </row>
    <row r="175" spans="2:16" ht="21.6" customHeight="1" thickBot="1" x14ac:dyDescent="0.35">
      <c r="B175" s="62"/>
      <c r="C175" s="55"/>
      <c r="D175" s="56" t="str">
        <f>D159</f>
        <v>FIN 1</v>
      </c>
      <c r="E175" s="5" t="str">
        <f>H159</f>
        <v>ESP 1</v>
      </c>
      <c r="F175" s="5"/>
      <c r="G175" s="5"/>
      <c r="H175" s="5"/>
      <c r="I175" s="5"/>
      <c r="J175" s="5"/>
      <c r="K175" s="70" t="str">
        <f>IF(N172=2,D159,IF(O172=2,H159,IF(N172=5,IF(O172=5,"tasan",""),"")))</f>
        <v>ESP 1</v>
      </c>
      <c r="L175" s="70"/>
      <c r="M175" s="70"/>
      <c r="N175" s="70"/>
      <c r="O175" s="70"/>
      <c r="P175" s="9"/>
    </row>
    <row r="176" spans="2:16" ht="21.6" customHeight="1" x14ac:dyDescent="0.3">
      <c r="B176" s="63"/>
      <c r="C176" s="57"/>
      <c r="D176" s="57"/>
      <c r="E176" s="57"/>
      <c r="F176" s="57"/>
      <c r="G176" s="57"/>
      <c r="H176" s="57"/>
      <c r="I176" s="57"/>
      <c r="J176" s="57"/>
      <c r="K176" s="58"/>
      <c r="L176" s="58"/>
      <c r="M176" s="58"/>
      <c r="N176" s="58"/>
      <c r="O176" s="58"/>
      <c r="P176" s="59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M90"/>
  <sheetViews>
    <sheetView zoomScale="59" zoomScaleNormal="59" workbookViewId="0">
      <selection sqref="A1:M90"/>
    </sheetView>
  </sheetViews>
  <sheetFormatPr defaultRowHeight="22.95" customHeight="1" x14ac:dyDescent="0.3"/>
  <cols>
    <col min="1" max="1" width="9.33203125" customWidth="1"/>
    <col min="2" max="2" width="19.33203125" customWidth="1"/>
    <col min="3" max="3" width="20.6640625" customWidth="1"/>
    <col min="5" max="8" width="8" customWidth="1"/>
    <col min="9" max="9" width="13.6640625" customWidth="1"/>
    <col min="10" max="11" width="8" customWidth="1"/>
    <col min="12" max="12" width="5" customWidth="1"/>
    <col min="13" max="13" width="5.6640625" customWidth="1"/>
  </cols>
  <sheetData>
    <row r="2" spans="1:13" ht="22.95" customHeight="1" x14ac:dyDescent="0.3">
      <c r="A2" s="3">
        <v>1</v>
      </c>
      <c r="B2" s="4" t="s">
        <v>20</v>
      </c>
      <c r="C2" s="5"/>
      <c r="D2" s="5"/>
      <c r="E2" s="3"/>
      <c r="F2" s="6" t="s">
        <v>21</v>
      </c>
      <c r="G2" s="7"/>
      <c r="H2" s="8"/>
      <c r="I2" s="75">
        <v>43440</v>
      </c>
      <c r="J2" s="73"/>
      <c r="K2" s="73"/>
      <c r="L2" s="73"/>
      <c r="M2" s="73"/>
    </row>
    <row r="3" spans="1:13" ht="22.95" customHeight="1" x14ac:dyDescent="0.3">
      <c r="A3" s="10"/>
      <c r="B3" s="10" t="s">
        <v>22</v>
      </c>
      <c r="C3" s="5"/>
      <c r="D3" s="5"/>
      <c r="E3" s="3"/>
      <c r="F3" s="6" t="s">
        <v>23</v>
      </c>
      <c r="G3" s="7"/>
      <c r="H3" s="8"/>
      <c r="I3" s="71" t="s">
        <v>53</v>
      </c>
      <c r="J3" s="71"/>
      <c r="K3" s="71"/>
      <c r="L3" s="71"/>
      <c r="M3" s="71"/>
    </row>
    <row r="4" spans="1:13" ht="22.95" customHeight="1" x14ac:dyDescent="0.3">
      <c r="A4" s="3"/>
      <c r="B4" s="11"/>
      <c r="C4" s="5"/>
      <c r="D4" s="5"/>
      <c r="E4" s="5"/>
      <c r="F4" s="12"/>
      <c r="G4" s="5"/>
      <c r="H4" s="5"/>
      <c r="I4" s="5"/>
      <c r="J4" s="5"/>
      <c r="K4" s="5"/>
      <c r="L4" s="5"/>
      <c r="M4" s="5"/>
    </row>
    <row r="5" spans="1:13" ht="22.95" customHeight="1" x14ac:dyDescent="0.3">
      <c r="A5" s="14" t="s">
        <v>25</v>
      </c>
      <c r="B5" s="72" t="s">
        <v>59</v>
      </c>
      <c r="C5" s="72"/>
      <c r="D5" s="15"/>
      <c r="E5" s="14" t="s">
        <v>25</v>
      </c>
      <c r="F5" s="16" t="s">
        <v>54</v>
      </c>
      <c r="G5" s="17"/>
      <c r="H5" s="17"/>
      <c r="I5" s="17"/>
      <c r="J5" s="17"/>
      <c r="K5" s="17"/>
      <c r="L5" s="17"/>
      <c r="M5" s="18"/>
    </row>
    <row r="6" spans="1:13" ht="22.95" customHeight="1" x14ac:dyDescent="0.3">
      <c r="A6" s="19" t="s">
        <v>26</v>
      </c>
      <c r="B6" t="s">
        <v>159</v>
      </c>
      <c r="C6" s="67"/>
      <c r="D6" s="20"/>
      <c r="E6" s="21" t="s">
        <v>27</v>
      </c>
      <c r="F6" t="s">
        <v>142</v>
      </c>
      <c r="G6" s="68"/>
      <c r="H6" s="68"/>
      <c r="I6" s="68"/>
      <c r="J6" s="68"/>
      <c r="K6" s="68"/>
      <c r="L6" s="68"/>
      <c r="M6" s="68"/>
    </row>
    <row r="7" spans="1:13" ht="22.95" customHeight="1" x14ac:dyDescent="0.3">
      <c r="A7" s="22" t="s">
        <v>28</v>
      </c>
      <c r="B7" t="s">
        <v>160</v>
      </c>
      <c r="C7" s="67"/>
      <c r="D7" s="20"/>
      <c r="E7" s="23" t="s">
        <v>29</v>
      </c>
      <c r="F7" t="s">
        <v>96</v>
      </c>
      <c r="G7" s="67"/>
      <c r="H7" s="67"/>
      <c r="I7" s="67"/>
      <c r="J7" s="67"/>
      <c r="K7" s="67"/>
      <c r="L7" s="67"/>
      <c r="M7" s="67"/>
    </row>
    <row r="8" spans="1:13" ht="22.95" customHeight="1" x14ac:dyDescent="0.3">
      <c r="A8" s="24" t="s">
        <v>30</v>
      </c>
      <c r="B8" s="25"/>
      <c r="C8" s="26"/>
      <c r="D8" s="27"/>
      <c r="E8" s="24" t="s">
        <v>30</v>
      </c>
      <c r="F8" s="25"/>
      <c r="G8" s="28"/>
      <c r="H8" s="28"/>
      <c r="I8" s="28"/>
      <c r="J8" s="28"/>
      <c r="K8" s="28"/>
      <c r="L8" s="28"/>
      <c r="M8" s="28"/>
    </row>
    <row r="9" spans="1:13" ht="22.95" customHeight="1" x14ac:dyDescent="0.3">
      <c r="A9" s="29"/>
      <c r="B9" s="67"/>
      <c r="C9" s="67"/>
      <c r="D9" s="20"/>
      <c r="E9" s="30"/>
      <c r="F9" s="68"/>
      <c r="G9" s="68"/>
      <c r="H9" s="68"/>
      <c r="I9" s="68"/>
      <c r="J9" s="68"/>
      <c r="K9" s="68"/>
      <c r="L9" s="68"/>
      <c r="M9" s="68"/>
    </row>
    <row r="10" spans="1:13" ht="22.95" customHeight="1" x14ac:dyDescent="0.3">
      <c r="A10" s="31"/>
      <c r="B10" s="67"/>
      <c r="C10" s="67"/>
      <c r="D10" s="20"/>
      <c r="E10" s="32"/>
      <c r="F10" s="67"/>
      <c r="G10" s="67"/>
      <c r="H10" s="67"/>
      <c r="I10" s="67"/>
      <c r="J10" s="67"/>
      <c r="K10" s="67"/>
      <c r="L10" s="67"/>
      <c r="M10" s="67"/>
    </row>
    <row r="11" spans="1:13" ht="22.95" customHeight="1" x14ac:dyDescent="0.3">
      <c r="A11" s="5"/>
      <c r="B11" s="5"/>
      <c r="C11" s="5"/>
      <c r="D11" s="5"/>
      <c r="E11" s="12" t="s">
        <v>31</v>
      </c>
      <c r="F11" s="12"/>
      <c r="G11" s="12"/>
      <c r="H11" s="12"/>
      <c r="I11" s="5"/>
      <c r="J11" s="5"/>
      <c r="K11" s="5"/>
      <c r="L11" s="33"/>
      <c r="M11" s="3"/>
    </row>
    <row r="12" spans="1:13" ht="22.95" customHeight="1" x14ac:dyDescent="0.3">
      <c r="A12" s="10" t="s">
        <v>32</v>
      </c>
      <c r="B12" s="5"/>
      <c r="C12" s="5"/>
      <c r="D12" s="5"/>
      <c r="E12" s="34" t="s">
        <v>33</v>
      </c>
      <c r="F12" s="34" t="s">
        <v>34</v>
      </c>
      <c r="G12" s="34" t="s">
        <v>35</v>
      </c>
      <c r="H12" s="34" t="s">
        <v>36</v>
      </c>
      <c r="I12" s="34" t="s">
        <v>37</v>
      </c>
      <c r="J12" s="69" t="s">
        <v>38</v>
      </c>
      <c r="K12" s="69"/>
      <c r="L12" s="34" t="s">
        <v>39</v>
      </c>
      <c r="M12" s="34" t="s">
        <v>40</v>
      </c>
    </row>
    <row r="13" spans="1:13" ht="22.95" customHeight="1" x14ac:dyDescent="0.3">
      <c r="A13" s="35" t="s">
        <v>41</v>
      </c>
      <c r="B13" s="36" t="str">
        <f>IF(B6&gt;"",B6,"")</f>
        <v>HUD Veronika</v>
      </c>
      <c r="C13" s="36" t="str">
        <f>IF(F6&gt;"",F6,"")</f>
        <v>MORITA AYANE</v>
      </c>
      <c r="D13" s="36" t="str">
        <f>IF(D6&gt;"",D6&amp;" - "&amp;H6,"")</f>
        <v/>
      </c>
      <c r="E13" s="37">
        <v>-3</v>
      </c>
      <c r="F13" s="37">
        <v>-6</v>
      </c>
      <c r="G13" s="37">
        <v>-6</v>
      </c>
      <c r="H13" s="37"/>
      <c r="I13" s="37"/>
      <c r="J13" s="38">
        <f>IF(ISBLANK(E13),"",COUNTIF(E13:I13,"&gt;=0"))</f>
        <v>0</v>
      </c>
      <c r="K13" s="39">
        <f>IF(ISBLANK(E13),"",(IF(LEFT(E13,1)="-",1,0)+IF(LEFT(F13,1)="-",1,0)+IF(LEFT(G13,1)="-",1,0)+IF(LEFT(H13,1)="-",1,0)+IF(LEFT(I13,1)="-",1,0)))</f>
        <v>3</v>
      </c>
      <c r="L13" s="40" t="str">
        <f t="shared" ref="L13:M17" si="0">IF(J13=3,1,"")</f>
        <v/>
      </c>
      <c r="M13" s="41">
        <f t="shared" si="0"/>
        <v>1</v>
      </c>
    </row>
    <row r="14" spans="1:13" ht="22.95" customHeight="1" x14ac:dyDescent="0.3">
      <c r="A14" s="35" t="s">
        <v>42</v>
      </c>
      <c r="B14" s="36" t="str">
        <f>IF(B7&gt;"",B7,"")</f>
        <v>DYMYTRENKO Anastasiia</v>
      </c>
      <c r="C14" s="36" t="str">
        <f>IF(F7&gt;"",F7,"")</f>
        <v>SEYAMA SAKI</v>
      </c>
      <c r="D14" s="36" t="str">
        <f>IF(D7&gt;"",D7&amp;" - "&amp;H7,"")</f>
        <v/>
      </c>
      <c r="E14" s="37">
        <v>-7</v>
      </c>
      <c r="F14" s="37">
        <v>-9</v>
      </c>
      <c r="G14" s="37">
        <v>-8</v>
      </c>
      <c r="H14" s="37"/>
      <c r="I14" s="37"/>
      <c r="J14" s="38">
        <f>IF(ISBLANK(E14),"",COUNTIF(E14:I14,"&gt;=0"))</f>
        <v>0</v>
      </c>
      <c r="K14" s="39">
        <f>IF(ISBLANK(E14),"",(IF(LEFT(E14,1)="-",1,0)+IF(LEFT(F14,1)="-",1,0)+IF(LEFT(G14,1)="-",1,0)+IF(LEFT(H14,1)="-",1,0)+IF(LEFT(I14,1)="-",1,0)))</f>
        <v>3</v>
      </c>
      <c r="L14" s="40" t="str">
        <f t="shared" si="0"/>
        <v/>
      </c>
      <c r="M14" s="41">
        <f t="shared" si="0"/>
        <v>1</v>
      </c>
    </row>
    <row r="15" spans="1:13" ht="22.95" customHeight="1" x14ac:dyDescent="0.3">
      <c r="A15" s="42" t="s">
        <v>43</v>
      </c>
      <c r="B15" s="36" t="str">
        <f>IF(B9&gt;"",B9&amp;" / "&amp;B10,"")</f>
        <v/>
      </c>
      <c r="C15" s="36" t="str">
        <f>IF(F9&gt;"",F9&amp;" / "&amp;F10,"")</f>
        <v/>
      </c>
      <c r="D15" s="43"/>
      <c r="E15" s="44"/>
      <c r="F15" s="37"/>
      <c r="G15" s="37"/>
      <c r="H15" s="45"/>
      <c r="I15" s="45"/>
      <c r="J15" s="38" t="str">
        <f>IF(ISBLANK(E15),"",COUNTIF(E15:I15,"&gt;=0"))</f>
        <v/>
      </c>
      <c r="K15" s="39" t="str">
        <f>IF(ISBLANK(E15),"",(IF(LEFT(E15,1)="-",1,0)+IF(LEFT(F15,1)="-",1,0)+IF(LEFT(G15,1)="-",1,0)+IF(LEFT(H15,1)="-",1,0)+IF(LEFT(I15,1)="-",1,0)))</f>
        <v/>
      </c>
      <c r="L15" s="40" t="str">
        <f t="shared" si="0"/>
        <v/>
      </c>
      <c r="M15" s="41" t="str">
        <f t="shared" si="0"/>
        <v/>
      </c>
    </row>
    <row r="16" spans="1:13" ht="22.95" customHeight="1" x14ac:dyDescent="0.3">
      <c r="A16" s="35" t="s">
        <v>44</v>
      </c>
      <c r="B16" s="36" t="str">
        <f>IF(B6&gt;"",B6,"")</f>
        <v>HUD Veronika</v>
      </c>
      <c r="C16" s="36" t="str">
        <f>IF(F7&gt;"",F7,"")</f>
        <v>SEYAMA SAKI</v>
      </c>
      <c r="D16" s="46"/>
      <c r="E16" s="47"/>
      <c r="F16" s="48"/>
      <c r="G16" s="45"/>
      <c r="H16" s="37"/>
      <c r="I16" s="37"/>
      <c r="J16" s="38" t="str">
        <f>IF(ISBLANK(E16),"",COUNTIF(E16:I16,"&gt;=0"))</f>
        <v/>
      </c>
      <c r="K16" s="39" t="str">
        <f>IF(ISBLANK(E16),"",(IF(LEFT(E16,1)="-",1,0)+IF(LEFT(F16,1)="-",1,0)+IF(LEFT(G16,1)="-",1,0)+IF(LEFT(H16,1)="-",1,0)+IF(LEFT(I16,1)="-",1,0)))</f>
        <v/>
      </c>
      <c r="L16" s="40" t="str">
        <f t="shared" si="0"/>
        <v/>
      </c>
      <c r="M16" s="41" t="str">
        <f t="shared" si="0"/>
        <v/>
      </c>
    </row>
    <row r="17" spans="1:13" ht="22.95" customHeight="1" thickBot="1" x14ac:dyDescent="0.35">
      <c r="A17" s="35" t="s">
        <v>45</v>
      </c>
      <c r="B17" s="36" t="str">
        <f>IF(B7&gt;"",B7,"")</f>
        <v>DYMYTRENKO Anastasiia</v>
      </c>
      <c r="C17" s="36" t="str">
        <f>IF(F6&gt;"",F6,"")</f>
        <v>MORITA AYANE</v>
      </c>
      <c r="D17" s="46"/>
      <c r="E17" s="44"/>
      <c r="F17" s="37"/>
      <c r="G17" s="37"/>
      <c r="H17" s="37"/>
      <c r="I17" s="37"/>
      <c r="J17" s="38" t="str">
        <f>IF(ISBLANK(E17),"",COUNTIF(E17:I17,"&gt;=0"))</f>
        <v/>
      </c>
      <c r="K17" s="39" t="str">
        <f>IF(ISBLANK(E17),"",(IF(LEFT(E17,1)="-",1,0)+IF(LEFT(F17,1)="-",1,0)+IF(LEFT(G17,1)="-",1,0)+IF(LEFT(H17,1)="-",1,0)+IF(LEFT(I17,1)="-",1,0)))</f>
        <v/>
      </c>
      <c r="L17" s="40" t="str">
        <f t="shared" si="0"/>
        <v/>
      </c>
      <c r="M17" s="41" t="str">
        <f t="shared" si="0"/>
        <v/>
      </c>
    </row>
    <row r="18" spans="1:13" ht="22.95" customHeight="1" thickBot="1" x14ac:dyDescent="0.35">
      <c r="A18" s="5"/>
      <c r="B18" s="5"/>
      <c r="C18" s="5"/>
      <c r="D18" s="5"/>
      <c r="E18" s="5"/>
      <c r="F18" s="5"/>
      <c r="G18" s="5"/>
      <c r="H18" s="49" t="s">
        <v>46</v>
      </c>
      <c r="I18" s="50"/>
      <c r="J18" s="51">
        <f>IF(ISBLANK(B6),"",SUM(J13:J17))</f>
        <v>0</v>
      </c>
      <c r="K18" s="51">
        <f>IF(ISBLANK(F6),"",SUM(K13:K17))</f>
        <v>6</v>
      </c>
      <c r="L18" s="52">
        <f>IF(ISBLANK(E13),"",SUM(L13:L17))</f>
        <v>0</v>
      </c>
      <c r="M18" s="53">
        <f>IF(ISBLANK(E13),"",SUM(M13:M17))</f>
        <v>2</v>
      </c>
    </row>
    <row r="19" spans="1:13" ht="22.95" customHeight="1" x14ac:dyDescent="0.3">
      <c r="A19" s="5" t="s">
        <v>47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22.95" customHeight="1" x14ac:dyDescent="0.3">
      <c r="A20" s="54"/>
      <c r="B20" s="5" t="s">
        <v>48</v>
      </c>
      <c r="C20" s="5" t="s">
        <v>49</v>
      </c>
      <c r="D20" s="3"/>
      <c r="E20" s="5"/>
      <c r="F20" s="5" t="s">
        <v>50</v>
      </c>
      <c r="G20" s="3"/>
      <c r="H20" s="5"/>
      <c r="I20" s="3" t="s">
        <v>51</v>
      </c>
      <c r="J20" s="3"/>
      <c r="K20" s="5"/>
      <c r="L20" s="5"/>
      <c r="M20" s="5"/>
    </row>
    <row r="21" spans="1:13" ht="22.95" customHeight="1" thickBot="1" x14ac:dyDescent="0.35">
      <c r="A21" s="55"/>
      <c r="B21" s="56" t="str">
        <f>B5</f>
        <v>UKR</v>
      </c>
      <c r="C21" s="5" t="str">
        <f>F5</f>
        <v>JPN 1</v>
      </c>
      <c r="D21" s="5"/>
      <c r="E21" s="5"/>
      <c r="F21" s="5"/>
      <c r="G21" s="5"/>
      <c r="H21" s="5"/>
      <c r="I21" s="70" t="str">
        <f>IF(L18=2,B5,IF(M18=2,F5,IF(L18=5,IF(M18=5,"tasan",""),"")))</f>
        <v>JPN 1</v>
      </c>
      <c r="J21" s="70"/>
      <c r="K21" s="70"/>
      <c r="L21" s="70"/>
      <c r="M21" s="70"/>
    </row>
    <row r="22" spans="1:13" ht="22.95" customHeight="1" x14ac:dyDescent="0.3">
      <c r="A22" s="57"/>
      <c r="B22" s="57"/>
      <c r="C22" s="57"/>
      <c r="D22" s="57"/>
      <c r="E22" s="57"/>
      <c r="F22" s="57"/>
      <c r="G22" s="57"/>
      <c r="H22" s="57"/>
      <c r="I22" s="58"/>
      <c r="J22" s="58"/>
      <c r="K22" s="58"/>
      <c r="L22" s="58"/>
      <c r="M22" s="58"/>
    </row>
    <row r="25" spans="1:13" ht="22.95" customHeight="1" x14ac:dyDescent="0.3">
      <c r="A25" s="3">
        <v>6</v>
      </c>
      <c r="B25" s="4" t="s">
        <v>20</v>
      </c>
      <c r="C25" s="5"/>
      <c r="D25" s="5"/>
      <c r="E25" s="3"/>
      <c r="F25" s="6" t="s">
        <v>21</v>
      </c>
      <c r="G25" s="7"/>
      <c r="H25" s="8"/>
      <c r="I25" s="73">
        <v>43440</v>
      </c>
      <c r="J25" s="73"/>
      <c r="K25" s="73"/>
      <c r="L25" s="73"/>
      <c r="M25" s="73"/>
    </row>
    <row r="26" spans="1:13" ht="22.95" customHeight="1" x14ac:dyDescent="0.3">
      <c r="A26" s="10"/>
      <c r="B26" s="10" t="s">
        <v>22</v>
      </c>
      <c r="C26" s="5"/>
      <c r="D26" s="5"/>
      <c r="E26" s="3"/>
      <c r="F26" s="6" t="s">
        <v>23</v>
      </c>
      <c r="G26" s="7"/>
      <c r="H26" s="8"/>
      <c r="I26" s="71" t="s">
        <v>53</v>
      </c>
      <c r="J26" s="71"/>
      <c r="K26" s="71"/>
      <c r="L26" s="71"/>
      <c r="M26" s="71"/>
    </row>
    <row r="27" spans="1:13" ht="22.95" customHeight="1" x14ac:dyDescent="0.3">
      <c r="A27" s="3"/>
      <c r="B27" s="11"/>
      <c r="C27" s="5"/>
      <c r="D27" s="5"/>
      <c r="E27" s="5"/>
      <c r="F27" s="12"/>
      <c r="G27" s="5"/>
      <c r="H27" s="5"/>
      <c r="I27" s="5"/>
      <c r="J27" s="5"/>
      <c r="K27" s="5"/>
      <c r="L27" s="5"/>
      <c r="M27" s="5"/>
    </row>
    <row r="28" spans="1:13" ht="22.95" customHeight="1" x14ac:dyDescent="0.3">
      <c r="A28" s="14" t="s">
        <v>25</v>
      </c>
      <c r="B28" s="16" t="s">
        <v>67</v>
      </c>
      <c r="C28" s="72"/>
      <c r="D28" s="15"/>
      <c r="E28" s="14" t="s">
        <v>25</v>
      </c>
      <c r="F28" s="16" t="s">
        <v>129</v>
      </c>
      <c r="G28" s="17"/>
      <c r="H28" s="17"/>
      <c r="I28" s="17"/>
      <c r="J28" s="17"/>
      <c r="K28" s="17"/>
      <c r="L28" s="17"/>
      <c r="M28" s="18"/>
    </row>
    <row r="29" spans="1:13" ht="22.95" customHeight="1" x14ac:dyDescent="0.3">
      <c r="A29" s="19" t="s">
        <v>26</v>
      </c>
      <c r="B29" t="s">
        <v>163</v>
      </c>
      <c r="C29" s="67"/>
      <c r="D29" s="20"/>
      <c r="E29" s="21" t="s">
        <v>27</v>
      </c>
      <c r="F29" t="s">
        <v>182</v>
      </c>
      <c r="G29" s="68"/>
      <c r="H29" s="68"/>
      <c r="I29" s="68"/>
      <c r="J29" s="68"/>
      <c r="K29" s="68"/>
      <c r="L29" s="68"/>
      <c r="M29" s="68"/>
    </row>
    <row r="30" spans="1:13" ht="22.95" customHeight="1" x14ac:dyDescent="0.3">
      <c r="A30" s="22" t="s">
        <v>28</v>
      </c>
      <c r="B30" t="s">
        <v>164</v>
      </c>
      <c r="C30" s="67"/>
      <c r="D30" s="20"/>
      <c r="E30" s="23" t="s">
        <v>29</v>
      </c>
      <c r="F30" t="s">
        <v>183</v>
      </c>
      <c r="G30" s="67"/>
      <c r="H30" s="67"/>
      <c r="I30" s="67"/>
      <c r="J30" s="67"/>
      <c r="K30" s="67"/>
      <c r="L30" s="67"/>
      <c r="M30" s="67"/>
    </row>
    <row r="31" spans="1:13" ht="22.95" customHeight="1" x14ac:dyDescent="0.3">
      <c r="A31" s="24" t="s">
        <v>30</v>
      </c>
      <c r="B31" s="25"/>
      <c r="C31" s="26"/>
      <c r="D31" s="27"/>
      <c r="E31" s="24" t="s">
        <v>30</v>
      </c>
      <c r="F31" s="25"/>
      <c r="G31" s="28"/>
      <c r="H31" s="28"/>
      <c r="I31" s="28"/>
      <c r="J31" s="28"/>
      <c r="K31" s="28"/>
      <c r="L31" s="28"/>
      <c r="M31" s="28"/>
    </row>
    <row r="32" spans="1:13" ht="22.95" customHeight="1" x14ac:dyDescent="0.3">
      <c r="A32" s="29"/>
      <c r="B32" s="67"/>
      <c r="C32" s="67"/>
      <c r="D32" s="20"/>
      <c r="E32" s="30"/>
      <c r="F32" s="68"/>
      <c r="G32" s="68"/>
      <c r="H32" s="68"/>
      <c r="I32" s="68"/>
      <c r="J32" s="68"/>
      <c r="K32" s="68"/>
      <c r="L32" s="68"/>
      <c r="M32" s="68"/>
    </row>
    <row r="33" spans="1:13" ht="22.95" customHeight="1" x14ac:dyDescent="0.3">
      <c r="A33" s="31"/>
      <c r="B33" s="67"/>
      <c r="C33" s="67"/>
      <c r="D33" s="20"/>
      <c r="E33" s="32"/>
      <c r="F33" s="67"/>
      <c r="G33" s="67"/>
      <c r="H33" s="67"/>
      <c r="I33" s="67"/>
      <c r="J33" s="67"/>
      <c r="K33" s="67"/>
      <c r="L33" s="67"/>
      <c r="M33" s="67"/>
    </row>
    <row r="34" spans="1:13" ht="22.95" customHeight="1" x14ac:dyDescent="0.3">
      <c r="A34" s="5"/>
      <c r="B34" s="5"/>
      <c r="C34" s="5"/>
      <c r="D34" s="5"/>
      <c r="E34" s="12" t="s">
        <v>31</v>
      </c>
      <c r="F34" s="12"/>
      <c r="G34" s="12"/>
      <c r="H34" s="12"/>
      <c r="I34" s="5"/>
      <c r="J34" s="5"/>
      <c r="K34" s="5"/>
      <c r="L34" s="33"/>
      <c r="M34" s="3"/>
    </row>
    <row r="35" spans="1:13" ht="22.95" customHeight="1" x14ac:dyDescent="0.3">
      <c r="A35" s="10" t="s">
        <v>32</v>
      </c>
      <c r="B35" s="5"/>
      <c r="C35" s="5"/>
      <c r="D35" s="5"/>
      <c r="E35" s="34" t="s">
        <v>33</v>
      </c>
      <c r="F35" s="34" t="s">
        <v>34</v>
      </c>
      <c r="G35" s="34" t="s">
        <v>35</v>
      </c>
      <c r="H35" s="34" t="s">
        <v>36</v>
      </c>
      <c r="I35" s="34" t="s">
        <v>37</v>
      </c>
      <c r="J35" s="69" t="s">
        <v>38</v>
      </c>
      <c r="K35" s="69"/>
      <c r="L35" s="34" t="s">
        <v>39</v>
      </c>
      <c r="M35" s="34" t="s">
        <v>40</v>
      </c>
    </row>
    <row r="36" spans="1:13" ht="22.95" customHeight="1" x14ac:dyDescent="0.3">
      <c r="A36" s="35" t="s">
        <v>41</v>
      </c>
      <c r="B36" s="36" t="str">
        <f>IF(B29&gt;"",B29,"")</f>
        <v>ÑÍGUEZ MARINA</v>
      </c>
      <c r="C36" s="36" t="str">
        <f>IF(F29&gt;"",F29,"")</f>
        <v>PFEFER Laura</v>
      </c>
      <c r="D36" s="36" t="str">
        <f>IF(D29&gt;"",D29&amp;" - "&amp;H29,"")</f>
        <v/>
      </c>
      <c r="E36" s="37">
        <v>-8</v>
      </c>
      <c r="F36" s="37">
        <v>-8</v>
      </c>
      <c r="G36" s="37">
        <v>-3</v>
      </c>
      <c r="H36" s="37"/>
      <c r="I36" s="37"/>
      <c r="J36" s="38">
        <f>IF(ISBLANK(E36),"",COUNTIF(E36:I36,"&gt;=0"))</f>
        <v>0</v>
      </c>
      <c r="K36" s="39">
        <f>IF(ISBLANK(E36),"",(IF(LEFT(E36,1)="-",1,0)+IF(LEFT(F36,1)="-",1,0)+IF(LEFT(G36,1)="-",1,0)+IF(LEFT(H36,1)="-",1,0)+IF(LEFT(I36,1)="-",1,0)))</f>
        <v>3</v>
      </c>
      <c r="L36" s="40" t="str">
        <f t="shared" ref="L36:M40" si="1">IF(J36=3,1,"")</f>
        <v/>
      </c>
      <c r="M36" s="41">
        <f t="shared" si="1"/>
        <v>1</v>
      </c>
    </row>
    <row r="37" spans="1:13" ht="22.95" customHeight="1" x14ac:dyDescent="0.3">
      <c r="A37" s="35" t="s">
        <v>42</v>
      </c>
      <c r="B37" s="36" t="str">
        <f>IF(B30&gt;"",B30,"")</f>
        <v>PÉREZ ANDREA</v>
      </c>
      <c r="C37" s="36" t="str">
        <f>IF(F30&gt;"",F30,"")</f>
        <v>FORT Nolwenn</v>
      </c>
      <c r="D37" s="36" t="str">
        <f>IF(D30&gt;"",D30&amp;" - "&amp;H30,"")</f>
        <v/>
      </c>
      <c r="E37" s="37">
        <v>-7</v>
      </c>
      <c r="F37" s="37">
        <v>-5</v>
      </c>
      <c r="G37" s="37">
        <v>-8</v>
      </c>
      <c r="H37" s="37"/>
      <c r="I37" s="37"/>
      <c r="J37" s="38">
        <f>IF(ISBLANK(E37),"",COUNTIF(E37:I37,"&gt;=0"))</f>
        <v>0</v>
      </c>
      <c r="K37" s="39">
        <f>IF(ISBLANK(E37),"",(IF(LEFT(E37,1)="-",1,0)+IF(LEFT(F37,1)="-",1,0)+IF(LEFT(G37,1)="-",1,0)+IF(LEFT(H37,1)="-",1,0)+IF(LEFT(I37,1)="-",1,0)))</f>
        <v>3</v>
      </c>
      <c r="L37" s="40" t="str">
        <f t="shared" si="1"/>
        <v/>
      </c>
      <c r="M37" s="41">
        <f t="shared" si="1"/>
        <v>1</v>
      </c>
    </row>
    <row r="38" spans="1:13" ht="22.95" customHeight="1" x14ac:dyDescent="0.3">
      <c r="A38" s="42" t="s">
        <v>43</v>
      </c>
      <c r="B38" s="36" t="str">
        <f>IF(B32&gt;"",B32&amp;" / "&amp;B33,"")</f>
        <v/>
      </c>
      <c r="C38" s="36" t="str">
        <f>IF(F32&gt;"",F32&amp;" / "&amp;F33,"")</f>
        <v/>
      </c>
      <c r="D38" s="43"/>
      <c r="E38" s="44"/>
      <c r="F38" s="37"/>
      <c r="G38" s="37"/>
      <c r="H38" s="45"/>
      <c r="I38" s="45"/>
      <c r="J38" s="38" t="str">
        <f>IF(ISBLANK(E38),"",COUNTIF(E38:I38,"&gt;=0"))</f>
        <v/>
      </c>
      <c r="K38" s="39" t="str">
        <f>IF(ISBLANK(E38),"",(IF(LEFT(E38,1)="-",1,0)+IF(LEFT(F38,1)="-",1,0)+IF(LEFT(G38,1)="-",1,0)+IF(LEFT(H38,1)="-",1,0)+IF(LEFT(I38,1)="-",1,0)))</f>
        <v/>
      </c>
      <c r="L38" s="40" t="str">
        <f t="shared" si="1"/>
        <v/>
      </c>
      <c r="M38" s="41" t="str">
        <f t="shared" si="1"/>
        <v/>
      </c>
    </row>
    <row r="39" spans="1:13" ht="22.95" customHeight="1" x14ac:dyDescent="0.3">
      <c r="A39" s="35" t="s">
        <v>44</v>
      </c>
      <c r="B39" s="36" t="str">
        <f>IF(B29&gt;"",B29,"")</f>
        <v>ÑÍGUEZ MARINA</v>
      </c>
      <c r="C39" s="36" t="str">
        <f>IF(F30&gt;"",F30,"")</f>
        <v>FORT Nolwenn</v>
      </c>
      <c r="D39" s="46"/>
      <c r="E39" s="47"/>
      <c r="F39" s="48"/>
      <c r="G39" s="45"/>
      <c r="H39" s="37"/>
      <c r="I39" s="37"/>
      <c r="J39" s="38" t="str">
        <f>IF(ISBLANK(E39),"",COUNTIF(E39:I39,"&gt;=0"))</f>
        <v/>
      </c>
      <c r="K39" s="39" t="str">
        <f>IF(ISBLANK(E39),"",(IF(LEFT(E39,1)="-",1,0)+IF(LEFT(F39,1)="-",1,0)+IF(LEFT(G39,1)="-",1,0)+IF(LEFT(H39,1)="-",1,0)+IF(LEFT(I39,1)="-",1,0)))</f>
        <v/>
      </c>
      <c r="L39" s="40" t="str">
        <f t="shared" si="1"/>
        <v/>
      </c>
      <c r="M39" s="41" t="str">
        <f t="shared" si="1"/>
        <v/>
      </c>
    </row>
    <row r="40" spans="1:13" ht="22.95" customHeight="1" thickBot="1" x14ac:dyDescent="0.35">
      <c r="A40" s="35" t="s">
        <v>45</v>
      </c>
      <c r="B40" s="36" t="str">
        <f>IF(B30&gt;"",B30,"")</f>
        <v>PÉREZ ANDREA</v>
      </c>
      <c r="C40" s="36" t="str">
        <f>IF(F29&gt;"",F29,"")</f>
        <v>PFEFER Laura</v>
      </c>
      <c r="D40" s="46"/>
      <c r="E40" s="44"/>
      <c r="F40" s="37"/>
      <c r="G40" s="37"/>
      <c r="H40" s="37"/>
      <c r="I40" s="37"/>
      <c r="J40" s="38" t="str">
        <f>IF(ISBLANK(E40),"",COUNTIF(E40:I40,"&gt;=0"))</f>
        <v/>
      </c>
      <c r="K40" s="39" t="str">
        <f>IF(ISBLANK(E40),"",(IF(LEFT(E40,1)="-",1,0)+IF(LEFT(F40,1)="-",1,0)+IF(LEFT(G40,1)="-",1,0)+IF(LEFT(H40,1)="-",1,0)+IF(LEFT(I40,1)="-",1,0)))</f>
        <v/>
      </c>
      <c r="L40" s="40" t="str">
        <f t="shared" si="1"/>
        <v/>
      </c>
      <c r="M40" s="41" t="str">
        <f t="shared" si="1"/>
        <v/>
      </c>
    </row>
    <row r="41" spans="1:13" ht="22.95" customHeight="1" thickBot="1" x14ac:dyDescent="0.35">
      <c r="A41" s="5"/>
      <c r="B41" s="5"/>
      <c r="C41" s="5"/>
      <c r="D41" s="5"/>
      <c r="E41" s="5"/>
      <c r="F41" s="5"/>
      <c r="G41" s="5"/>
      <c r="H41" s="49" t="s">
        <v>46</v>
      </c>
      <c r="I41" s="50"/>
      <c r="J41" s="51">
        <f>IF(ISBLANK(B29),"",SUM(J36:J40))</f>
        <v>0</v>
      </c>
      <c r="K41" s="51">
        <f>IF(ISBLANK(F29),"",SUM(K36:K40))</f>
        <v>6</v>
      </c>
      <c r="L41" s="52">
        <f>IF(ISBLANK(E36),"",SUM(L36:L40))</f>
        <v>0</v>
      </c>
      <c r="M41" s="53">
        <f>IF(ISBLANK(E36),"",SUM(M36:M40))</f>
        <v>2</v>
      </c>
    </row>
    <row r="42" spans="1:13" ht="22.95" customHeight="1" x14ac:dyDescent="0.3">
      <c r="A42" s="5" t="s">
        <v>47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22.95" customHeight="1" x14ac:dyDescent="0.3">
      <c r="A43" s="54"/>
      <c r="B43" s="5" t="s">
        <v>48</v>
      </c>
      <c r="C43" s="5" t="s">
        <v>49</v>
      </c>
      <c r="D43" s="3"/>
      <c r="E43" s="5"/>
      <c r="F43" s="5" t="s">
        <v>50</v>
      </c>
      <c r="G43" s="3"/>
      <c r="H43" s="5"/>
      <c r="I43" s="3" t="s">
        <v>51</v>
      </c>
      <c r="J43" s="3"/>
      <c r="K43" s="5"/>
      <c r="L43" s="5"/>
      <c r="M43" s="5"/>
    </row>
    <row r="44" spans="1:13" ht="22.95" customHeight="1" thickBot="1" x14ac:dyDescent="0.35">
      <c r="A44" s="55"/>
      <c r="B44" s="56" t="str">
        <f>B28</f>
        <v>ESP 2</v>
      </c>
      <c r="C44" s="5" t="str">
        <f>F28</f>
        <v>FRA</v>
      </c>
      <c r="D44" s="5"/>
      <c r="E44" s="5"/>
      <c r="F44" s="5"/>
      <c r="G44" s="5"/>
      <c r="H44" s="5"/>
      <c r="I44" s="70" t="str">
        <f>IF(L41=2,B28,IF(M41=2,F28,IF(L41=5,IF(M41=5,"tasan",""),"")))</f>
        <v>FRA</v>
      </c>
      <c r="J44" s="70"/>
      <c r="K44" s="70"/>
      <c r="L44" s="70"/>
      <c r="M44" s="70"/>
    </row>
    <row r="45" spans="1:13" ht="22.95" customHeight="1" x14ac:dyDescent="0.3">
      <c r="A45" s="57"/>
      <c r="B45" s="57"/>
      <c r="C45" s="57"/>
      <c r="D45" s="57"/>
      <c r="E45" s="57"/>
      <c r="F45" s="57"/>
      <c r="G45" s="57"/>
      <c r="H45" s="57"/>
      <c r="I45" s="58"/>
      <c r="J45" s="58"/>
      <c r="K45" s="58"/>
      <c r="L45" s="58"/>
      <c r="M45" s="58"/>
    </row>
    <row r="46" spans="1:13" ht="22.8" customHeight="1" x14ac:dyDescent="0.3"/>
    <row r="48" spans="1:13" ht="22.95" customHeight="1" x14ac:dyDescent="0.3">
      <c r="A48" s="3">
        <v>9</v>
      </c>
      <c r="B48" s="4" t="s">
        <v>20</v>
      </c>
      <c r="C48" s="5"/>
      <c r="D48" s="5"/>
      <c r="E48" s="3"/>
      <c r="F48" s="6" t="s">
        <v>21</v>
      </c>
      <c r="G48" s="7"/>
      <c r="H48" s="8"/>
      <c r="I48" s="73">
        <v>43440</v>
      </c>
      <c r="J48" s="73"/>
      <c r="K48" s="73"/>
      <c r="L48" s="73"/>
      <c r="M48" s="73"/>
    </row>
    <row r="49" spans="1:13" ht="22.95" customHeight="1" x14ac:dyDescent="0.3">
      <c r="A49" s="10"/>
      <c r="B49" s="10" t="s">
        <v>22</v>
      </c>
      <c r="C49" s="5"/>
      <c r="D49" s="5"/>
      <c r="E49" s="3"/>
      <c r="F49" s="6" t="s">
        <v>23</v>
      </c>
      <c r="G49" s="7"/>
      <c r="H49" s="8"/>
      <c r="I49" s="71" t="s">
        <v>53</v>
      </c>
      <c r="J49" s="71"/>
      <c r="K49" s="71"/>
      <c r="L49" s="71"/>
      <c r="M49" s="71"/>
    </row>
    <row r="50" spans="1:13" ht="22.95" customHeight="1" x14ac:dyDescent="0.3">
      <c r="A50" s="3"/>
      <c r="B50" s="11"/>
      <c r="C50" s="5"/>
      <c r="D50" s="5"/>
      <c r="E50" s="5"/>
      <c r="F50" s="12"/>
      <c r="G50" s="5"/>
      <c r="H50" s="5"/>
      <c r="I50" s="5"/>
      <c r="J50" s="5"/>
      <c r="K50" s="5"/>
      <c r="L50" s="5"/>
      <c r="M50" s="5"/>
    </row>
    <row r="51" spans="1:13" ht="22.95" customHeight="1" x14ac:dyDescent="0.3">
      <c r="A51" s="14" t="s">
        <v>25</v>
      </c>
      <c r="B51" s="16" t="s">
        <v>262</v>
      </c>
      <c r="C51" s="72"/>
      <c r="D51" s="15"/>
      <c r="E51" s="14" t="s">
        <v>25</v>
      </c>
      <c r="F51" s="72" t="s">
        <v>55</v>
      </c>
      <c r="G51" s="17"/>
      <c r="H51" s="17"/>
      <c r="I51" s="17"/>
      <c r="J51" s="17"/>
      <c r="K51" s="17"/>
      <c r="L51" s="17"/>
      <c r="M51" s="18"/>
    </row>
    <row r="52" spans="1:13" ht="22.95" customHeight="1" x14ac:dyDescent="0.3">
      <c r="A52" s="19" t="s">
        <v>26</v>
      </c>
      <c r="B52" t="s">
        <v>264</v>
      </c>
      <c r="C52" s="67"/>
      <c r="D52" s="20"/>
      <c r="E52" s="21" t="s">
        <v>27</v>
      </c>
      <c r="F52" t="s">
        <v>193</v>
      </c>
      <c r="G52" s="68"/>
      <c r="H52" s="68"/>
      <c r="I52" s="68"/>
      <c r="J52" s="68"/>
      <c r="K52" s="68"/>
      <c r="L52" s="68"/>
      <c r="M52" s="68"/>
    </row>
    <row r="53" spans="1:13" ht="22.95" customHeight="1" x14ac:dyDescent="0.3">
      <c r="A53" s="22" t="s">
        <v>28</v>
      </c>
      <c r="B53" t="s">
        <v>263</v>
      </c>
      <c r="C53" s="67"/>
      <c r="D53" s="20"/>
      <c r="E53" s="23" t="s">
        <v>29</v>
      </c>
      <c r="F53" t="s">
        <v>194</v>
      </c>
      <c r="G53" s="67"/>
      <c r="H53" s="67"/>
      <c r="I53" s="67"/>
      <c r="J53" s="67"/>
      <c r="K53" s="67"/>
      <c r="L53" s="67"/>
      <c r="M53" s="67"/>
    </row>
    <row r="54" spans="1:13" ht="22.95" customHeight="1" x14ac:dyDescent="0.3">
      <c r="A54" s="24" t="s">
        <v>30</v>
      </c>
      <c r="B54" s="25"/>
      <c r="C54" s="26"/>
      <c r="D54" s="27"/>
      <c r="E54" s="24" t="s">
        <v>30</v>
      </c>
      <c r="F54" s="25"/>
      <c r="G54" s="28"/>
      <c r="H54" s="28"/>
      <c r="I54" s="28"/>
      <c r="J54" s="28"/>
      <c r="K54" s="28"/>
      <c r="L54" s="28"/>
      <c r="M54" s="28"/>
    </row>
    <row r="55" spans="1:13" ht="22.95" customHeight="1" x14ac:dyDescent="0.3">
      <c r="A55" s="29"/>
      <c r="B55" s="67"/>
      <c r="C55" s="67"/>
      <c r="D55" s="20"/>
      <c r="E55" s="30"/>
      <c r="F55" s="68"/>
      <c r="G55" s="68"/>
      <c r="H55" s="68"/>
      <c r="I55" s="68"/>
      <c r="J55" s="68"/>
      <c r="K55" s="68"/>
      <c r="L55" s="68"/>
      <c r="M55" s="68"/>
    </row>
    <row r="56" spans="1:13" ht="22.95" customHeight="1" x14ac:dyDescent="0.3">
      <c r="A56" s="31"/>
      <c r="B56" s="67"/>
      <c r="C56" s="67"/>
      <c r="D56" s="20"/>
      <c r="E56" s="32"/>
      <c r="F56" s="67"/>
      <c r="G56" s="67"/>
      <c r="H56" s="67"/>
      <c r="I56" s="67"/>
      <c r="J56" s="67"/>
      <c r="K56" s="67"/>
      <c r="L56" s="67"/>
      <c r="M56" s="67"/>
    </row>
    <row r="57" spans="1:13" ht="22.95" customHeight="1" x14ac:dyDescent="0.3">
      <c r="A57" s="5"/>
      <c r="B57" s="5"/>
      <c r="C57" s="5"/>
      <c r="D57" s="5"/>
      <c r="E57" s="12" t="s">
        <v>31</v>
      </c>
      <c r="F57" s="12"/>
      <c r="G57" s="12"/>
      <c r="H57" s="12"/>
      <c r="I57" s="5"/>
      <c r="J57" s="5"/>
      <c r="K57" s="5"/>
      <c r="L57" s="33"/>
      <c r="M57" s="3"/>
    </row>
    <row r="58" spans="1:13" ht="22.95" customHeight="1" x14ac:dyDescent="0.3">
      <c r="A58" s="10" t="s">
        <v>32</v>
      </c>
      <c r="B58" s="5"/>
      <c r="C58" s="5"/>
      <c r="D58" s="5"/>
      <c r="E58" s="34" t="s">
        <v>33</v>
      </c>
      <c r="F58" s="34" t="s">
        <v>34</v>
      </c>
      <c r="G58" s="34" t="s">
        <v>35</v>
      </c>
      <c r="H58" s="34" t="s">
        <v>36</v>
      </c>
      <c r="I58" s="34" t="s">
        <v>37</v>
      </c>
      <c r="J58" s="69" t="s">
        <v>38</v>
      </c>
      <c r="K58" s="69"/>
      <c r="L58" s="34" t="s">
        <v>39</v>
      </c>
      <c r="M58" s="34" t="s">
        <v>40</v>
      </c>
    </row>
    <row r="59" spans="1:13" ht="22.95" customHeight="1" x14ac:dyDescent="0.3">
      <c r="A59" s="35" t="s">
        <v>41</v>
      </c>
      <c r="B59" s="36" t="str">
        <f>IF(B52&gt;"",B52,"")</f>
        <v>Christensen Stefanie</v>
      </c>
      <c r="C59" s="36" t="str">
        <f>IF(F52&gt;"",F52,"")</f>
        <v>NAKAHATA NATSUMI</v>
      </c>
      <c r="D59" s="36" t="str">
        <f>IF(D52&gt;"",D52&amp;" - "&amp;H52,"")</f>
        <v/>
      </c>
      <c r="E59" s="37">
        <v>-10</v>
      </c>
      <c r="F59" s="37">
        <v>5</v>
      </c>
      <c r="G59" s="37">
        <v>-5</v>
      </c>
      <c r="H59" s="37">
        <v>-6</v>
      </c>
      <c r="I59" s="37"/>
      <c r="J59" s="38">
        <f>IF(ISBLANK(E59),"",COUNTIF(E59:I59,"&gt;=0"))</f>
        <v>1</v>
      </c>
      <c r="K59" s="39">
        <f>IF(ISBLANK(E59),"",(IF(LEFT(E59,1)="-",1,0)+IF(LEFT(F59,1)="-",1,0)+IF(LEFT(G59,1)="-",1,0)+IF(LEFT(H59,1)="-",1,0)+IF(LEFT(I59,1)="-",1,0)))</f>
        <v>3</v>
      </c>
      <c r="L59" s="40" t="str">
        <f t="shared" ref="L59:M63" si="2">IF(J59=3,1,"")</f>
        <v/>
      </c>
      <c r="M59" s="41">
        <f t="shared" si="2"/>
        <v>1</v>
      </c>
    </row>
    <row r="60" spans="1:13" ht="22.95" customHeight="1" x14ac:dyDescent="0.3">
      <c r="A60" s="35" t="s">
        <v>42</v>
      </c>
      <c r="B60" s="36" t="str">
        <f>IF(B53&gt;"",B53,"")</f>
        <v>De Hoop Sanne</v>
      </c>
      <c r="C60" s="36" t="str">
        <f>IF(F53&gt;"",F53,"")</f>
        <v>TOKUNAGA MIKO</v>
      </c>
      <c r="D60" s="36" t="str">
        <f>IF(D53&gt;"",D53&amp;" - "&amp;H53,"")</f>
        <v/>
      </c>
      <c r="E60" s="37">
        <v>8</v>
      </c>
      <c r="F60" s="37">
        <v>-10</v>
      </c>
      <c r="G60" s="37">
        <v>-6</v>
      </c>
      <c r="H60" s="37">
        <v>-5</v>
      </c>
      <c r="I60" s="37"/>
      <c r="J60" s="38">
        <f>IF(ISBLANK(E60),"",COUNTIF(E60:I60,"&gt;=0"))</f>
        <v>1</v>
      </c>
      <c r="K60" s="39">
        <f>IF(ISBLANK(E60),"",(IF(LEFT(E60,1)="-",1,0)+IF(LEFT(F60,1)="-",1,0)+IF(LEFT(G60,1)="-",1,0)+IF(LEFT(H60,1)="-",1,0)+IF(LEFT(I60,1)="-",1,0)))</f>
        <v>3</v>
      </c>
      <c r="L60" s="40" t="str">
        <f t="shared" si="2"/>
        <v/>
      </c>
      <c r="M60" s="41">
        <f t="shared" si="2"/>
        <v>1</v>
      </c>
    </row>
    <row r="61" spans="1:13" ht="22.95" customHeight="1" x14ac:dyDescent="0.3">
      <c r="A61" s="42" t="s">
        <v>43</v>
      </c>
      <c r="B61" s="36" t="str">
        <f>IF(B55&gt;"",B55&amp;" / "&amp;B56,"")</f>
        <v/>
      </c>
      <c r="C61" s="36" t="str">
        <f>IF(F55&gt;"",F55&amp;" / "&amp;F56,"")</f>
        <v/>
      </c>
      <c r="D61" s="43"/>
      <c r="E61" s="44"/>
      <c r="F61" s="37"/>
      <c r="G61" s="37"/>
      <c r="H61" s="45"/>
      <c r="I61" s="45"/>
      <c r="J61" s="38" t="str">
        <f>IF(ISBLANK(E61),"",COUNTIF(E61:I61,"&gt;=0"))</f>
        <v/>
      </c>
      <c r="K61" s="39" t="str">
        <f>IF(ISBLANK(E61),"",(IF(LEFT(E61,1)="-",1,0)+IF(LEFT(F61,1)="-",1,0)+IF(LEFT(G61,1)="-",1,0)+IF(LEFT(H61,1)="-",1,0)+IF(LEFT(I61,1)="-",1,0)))</f>
        <v/>
      </c>
      <c r="L61" s="40" t="str">
        <f t="shared" si="2"/>
        <v/>
      </c>
      <c r="M61" s="41" t="str">
        <f t="shared" si="2"/>
        <v/>
      </c>
    </row>
    <row r="62" spans="1:13" ht="22.95" customHeight="1" x14ac:dyDescent="0.3">
      <c r="A62" s="35" t="s">
        <v>44</v>
      </c>
      <c r="B62" s="36" t="str">
        <f>IF(B52&gt;"",B52,"")</f>
        <v>Christensen Stefanie</v>
      </c>
      <c r="C62" s="36" t="str">
        <f>IF(F53&gt;"",F53,"")</f>
        <v>TOKUNAGA MIKO</v>
      </c>
      <c r="D62" s="46"/>
      <c r="E62" s="47"/>
      <c r="F62" s="48"/>
      <c r="G62" s="45"/>
      <c r="H62" s="37"/>
      <c r="I62" s="37"/>
      <c r="J62" s="38" t="str">
        <f>IF(ISBLANK(E62),"",COUNTIF(E62:I62,"&gt;=0"))</f>
        <v/>
      </c>
      <c r="K62" s="39" t="str">
        <f>IF(ISBLANK(E62),"",(IF(LEFT(E62,1)="-",1,0)+IF(LEFT(F62,1)="-",1,0)+IF(LEFT(G62,1)="-",1,0)+IF(LEFT(H62,1)="-",1,0)+IF(LEFT(I62,1)="-",1,0)))</f>
        <v/>
      </c>
      <c r="L62" s="40" t="str">
        <f t="shared" si="2"/>
        <v/>
      </c>
      <c r="M62" s="41" t="str">
        <f t="shared" si="2"/>
        <v/>
      </c>
    </row>
    <row r="63" spans="1:13" ht="22.95" customHeight="1" thickBot="1" x14ac:dyDescent="0.35">
      <c r="A63" s="35" t="s">
        <v>45</v>
      </c>
      <c r="B63" s="36" t="str">
        <f>IF(B53&gt;"",B53,"")</f>
        <v>De Hoop Sanne</v>
      </c>
      <c r="C63" s="36" t="str">
        <f>IF(F52&gt;"",F52,"")</f>
        <v>NAKAHATA NATSUMI</v>
      </c>
      <c r="D63" s="46"/>
      <c r="E63" s="44"/>
      <c r="F63" s="37"/>
      <c r="G63" s="37"/>
      <c r="H63" s="37"/>
      <c r="I63" s="37"/>
      <c r="J63" s="38" t="str">
        <f>IF(ISBLANK(E63),"",COUNTIF(E63:I63,"&gt;=0"))</f>
        <v/>
      </c>
      <c r="K63" s="39" t="str">
        <f>IF(ISBLANK(E63),"",(IF(LEFT(E63,1)="-",1,0)+IF(LEFT(F63,1)="-",1,0)+IF(LEFT(G63,1)="-",1,0)+IF(LEFT(H63,1)="-",1,0)+IF(LEFT(I63,1)="-",1,0)))</f>
        <v/>
      </c>
      <c r="L63" s="40" t="str">
        <f t="shared" si="2"/>
        <v/>
      </c>
      <c r="M63" s="41" t="str">
        <f t="shared" si="2"/>
        <v/>
      </c>
    </row>
    <row r="64" spans="1:13" ht="22.95" customHeight="1" thickBot="1" x14ac:dyDescent="0.35">
      <c r="A64" s="5"/>
      <c r="B64" s="5"/>
      <c r="C64" s="5"/>
      <c r="D64" s="5"/>
      <c r="E64" s="5"/>
      <c r="F64" s="5"/>
      <c r="G64" s="5"/>
      <c r="H64" s="49" t="s">
        <v>46</v>
      </c>
      <c r="I64" s="50"/>
      <c r="J64" s="51">
        <f>IF(ISBLANK(B52),"",SUM(J59:J63))</f>
        <v>2</v>
      </c>
      <c r="K64" s="51">
        <f>IF(ISBLANK(F52),"",SUM(K59:K63))</f>
        <v>6</v>
      </c>
      <c r="L64" s="52">
        <f>IF(ISBLANK(E59),"",SUM(L59:L63))</f>
        <v>0</v>
      </c>
      <c r="M64" s="53">
        <f>IF(ISBLANK(E59),"",SUM(M59:M63))</f>
        <v>2</v>
      </c>
    </row>
    <row r="65" spans="1:13" ht="22.95" customHeight="1" x14ac:dyDescent="0.3">
      <c r="A65" s="5" t="s">
        <v>47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22.95" customHeight="1" x14ac:dyDescent="0.3">
      <c r="A66" s="54"/>
      <c r="B66" s="5" t="s">
        <v>48</v>
      </c>
      <c r="C66" s="5" t="s">
        <v>49</v>
      </c>
      <c r="D66" s="3"/>
      <c r="E66" s="5"/>
      <c r="F66" s="5" t="s">
        <v>50</v>
      </c>
      <c r="G66" s="3"/>
      <c r="H66" s="5"/>
      <c r="I66" s="3" t="s">
        <v>51</v>
      </c>
      <c r="J66" s="3"/>
      <c r="K66" s="5"/>
      <c r="L66" s="5"/>
      <c r="M66" s="5"/>
    </row>
    <row r="67" spans="1:13" ht="22.95" customHeight="1" thickBot="1" x14ac:dyDescent="0.35">
      <c r="A67" s="55"/>
      <c r="B67" s="56" t="str">
        <f>B51</f>
        <v>DEN / NED</v>
      </c>
      <c r="C67" s="5" t="str">
        <f>F51</f>
        <v>JPN 2</v>
      </c>
      <c r="D67" s="5"/>
      <c r="E67" s="5"/>
      <c r="F67" s="5"/>
      <c r="G67" s="5"/>
      <c r="H67" s="5"/>
      <c r="I67" s="70" t="str">
        <f>IF(L64=2,B51,IF(M64=2,F51,IF(L64=5,IF(M64=5,"tasan",""),"")))</f>
        <v>JPN 2</v>
      </c>
      <c r="J67" s="70"/>
      <c r="K67" s="70"/>
      <c r="L67" s="70"/>
      <c r="M67" s="70"/>
    </row>
    <row r="68" spans="1:13" ht="18.600000000000001" customHeight="1" x14ac:dyDescent="0.3">
      <c r="A68" s="57"/>
      <c r="B68" s="57"/>
      <c r="C68" s="57"/>
      <c r="D68" s="57"/>
      <c r="E68" s="57"/>
      <c r="F68" s="57"/>
      <c r="G68" s="57"/>
      <c r="H68" s="57"/>
      <c r="I68" s="58"/>
      <c r="J68" s="58"/>
      <c r="K68" s="58"/>
      <c r="L68" s="58"/>
      <c r="M68" s="58"/>
    </row>
    <row r="70" spans="1:13" ht="22.95" customHeight="1" x14ac:dyDescent="0.3">
      <c r="A70" s="3">
        <v>13</v>
      </c>
      <c r="B70" s="4" t="s">
        <v>20</v>
      </c>
      <c r="C70" s="5"/>
      <c r="D70" s="5"/>
      <c r="E70" s="3"/>
      <c r="F70" s="6" t="s">
        <v>21</v>
      </c>
      <c r="G70" s="7"/>
      <c r="H70" s="8"/>
      <c r="I70" s="73">
        <v>43440</v>
      </c>
      <c r="J70" s="73"/>
      <c r="K70" s="73"/>
      <c r="L70" s="73"/>
      <c r="M70" s="73"/>
    </row>
    <row r="71" spans="1:13" ht="22.95" customHeight="1" x14ac:dyDescent="0.3">
      <c r="A71" s="10"/>
      <c r="B71" s="10" t="s">
        <v>22</v>
      </c>
      <c r="C71" s="5"/>
      <c r="D71" s="5"/>
      <c r="E71" s="3"/>
      <c r="F71" s="6" t="s">
        <v>23</v>
      </c>
      <c r="G71" s="7"/>
      <c r="H71" s="8"/>
      <c r="I71" s="71" t="s">
        <v>53</v>
      </c>
      <c r="J71" s="71"/>
      <c r="K71" s="71"/>
      <c r="L71" s="71"/>
      <c r="M71" s="71"/>
    </row>
    <row r="72" spans="1:13" ht="22.95" customHeight="1" x14ac:dyDescent="0.3">
      <c r="A72" s="3"/>
      <c r="B72" s="11"/>
      <c r="C72" s="5"/>
      <c r="D72" s="5"/>
      <c r="E72" s="5"/>
      <c r="F72" s="12"/>
      <c r="G72" s="5"/>
      <c r="H72" s="5"/>
      <c r="I72" s="5"/>
      <c r="J72" s="5"/>
      <c r="K72" s="5"/>
      <c r="L72" s="5"/>
      <c r="M72" s="5"/>
    </row>
    <row r="73" spans="1:13" ht="22.95" customHeight="1" x14ac:dyDescent="0.3">
      <c r="A73" s="14" t="s">
        <v>25</v>
      </c>
      <c r="B73" s="72" t="s">
        <v>108</v>
      </c>
      <c r="C73" s="72"/>
      <c r="D73" s="15"/>
      <c r="E73" s="14" t="s">
        <v>25</v>
      </c>
      <c r="F73" s="16" t="s">
        <v>71</v>
      </c>
      <c r="G73" s="17"/>
      <c r="H73" s="17"/>
      <c r="I73" s="17"/>
      <c r="J73" s="17"/>
      <c r="K73" s="17"/>
      <c r="L73" s="17"/>
      <c r="M73" s="18"/>
    </row>
    <row r="74" spans="1:13" ht="22.95" customHeight="1" x14ac:dyDescent="0.3">
      <c r="A74" s="19" t="s">
        <v>26</v>
      </c>
      <c r="B74" s="66" t="s">
        <v>143</v>
      </c>
      <c r="C74" s="67"/>
      <c r="D74" s="20"/>
      <c r="E74" s="21" t="s">
        <v>27</v>
      </c>
      <c r="F74" s="68" t="s">
        <v>174</v>
      </c>
      <c r="G74" s="68"/>
      <c r="H74" s="68"/>
      <c r="I74" s="68"/>
      <c r="J74" s="68"/>
      <c r="K74" s="68"/>
      <c r="L74" s="68"/>
      <c r="M74" s="68"/>
    </row>
    <row r="75" spans="1:13" ht="22.95" customHeight="1" x14ac:dyDescent="0.3">
      <c r="A75" s="22" t="s">
        <v>28</v>
      </c>
      <c r="B75" t="s">
        <v>144</v>
      </c>
      <c r="C75" s="67"/>
      <c r="D75" s="20"/>
      <c r="E75" s="23" t="s">
        <v>29</v>
      </c>
      <c r="F75" t="s">
        <v>175</v>
      </c>
      <c r="G75" s="67"/>
      <c r="H75" s="67"/>
      <c r="I75" s="67"/>
      <c r="J75" s="67"/>
      <c r="K75" s="67"/>
      <c r="L75" s="67"/>
      <c r="M75" s="67"/>
    </row>
    <row r="76" spans="1:13" ht="22.95" customHeight="1" x14ac:dyDescent="0.3">
      <c r="A76" s="24" t="s">
        <v>30</v>
      </c>
      <c r="B76" s="25"/>
      <c r="C76" s="26"/>
      <c r="D76" s="27"/>
      <c r="E76" s="24" t="s">
        <v>30</v>
      </c>
      <c r="F76" s="25"/>
      <c r="G76" s="28"/>
      <c r="H76" s="28"/>
      <c r="I76" s="28"/>
      <c r="J76" s="28"/>
      <c r="K76" s="28"/>
      <c r="L76" s="28"/>
      <c r="M76" s="28"/>
    </row>
    <row r="77" spans="1:13" ht="22.95" customHeight="1" x14ac:dyDescent="0.3">
      <c r="A77" s="29"/>
      <c r="B77" s="67"/>
      <c r="C77" s="67"/>
      <c r="D77" s="20"/>
      <c r="E77" s="30"/>
      <c r="F77" s="68"/>
      <c r="G77" s="68"/>
      <c r="H77" s="68"/>
      <c r="I77" s="68"/>
      <c r="J77" s="68"/>
      <c r="K77" s="68"/>
      <c r="L77" s="68"/>
      <c r="M77" s="68"/>
    </row>
    <row r="78" spans="1:13" ht="22.95" customHeight="1" x14ac:dyDescent="0.3">
      <c r="A78" s="31"/>
      <c r="B78" s="67"/>
      <c r="C78" s="67"/>
      <c r="D78" s="20"/>
      <c r="E78" s="32"/>
      <c r="F78" s="67"/>
      <c r="G78" s="67"/>
      <c r="H78" s="67"/>
      <c r="I78" s="67"/>
      <c r="J78" s="67"/>
      <c r="K78" s="67"/>
      <c r="L78" s="67"/>
      <c r="M78" s="67"/>
    </row>
    <row r="79" spans="1:13" ht="22.95" customHeight="1" x14ac:dyDescent="0.3">
      <c r="A79" s="5"/>
      <c r="B79" s="5"/>
      <c r="C79" s="5"/>
      <c r="D79" s="5"/>
      <c r="E79" s="12" t="s">
        <v>31</v>
      </c>
      <c r="F79" s="12"/>
      <c r="G79" s="12"/>
      <c r="H79" s="12"/>
      <c r="I79" s="5"/>
      <c r="J79" s="5"/>
      <c r="K79" s="5"/>
      <c r="L79" s="33"/>
      <c r="M79" s="3"/>
    </row>
    <row r="80" spans="1:13" ht="22.95" customHeight="1" x14ac:dyDescent="0.3">
      <c r="A80" s="10" t="s">
        <v>32</v>
      </c>
      <c r="B80" s="5"/>
      <c r="C80" s="5"/>
      <c r="D80" s="5"/>
      <c r="E80" s="34" t="s">
        <v>33</v>
      </c>
      <c r="F80" s="34" t="s">
        <v>34</v>
      </c>
      <c r="G80" s="34" t="s">
        <v>35</v>
      </c>
      <c r="H80" s="34" t="s">
        <v>36</v>
      </c>
      <c r="I80" s="34" t="s">
        <v>37</v>
      </c>
      <c r="J80" s="69" t="s">
        <v>38</v>
      </c>
      <c r="K80" s="69"/>
      <c r="L80" s="34" t="s">
        <v>39</v>
      </c>
      <c r="M80" s="34" t="s">
        <v>40</v>
      </c>
    </row>
    <row r="81" spans="1:13" ht="22.95" customHeight="1" x14ac:dyDescent="0.3">
      <c r="A81" s="35" t="s">
        <v>41</v>
      </c>
      <c r="B81" s="36" t="str">
        <f>IF(B74&gt;"",B74,"")</f>
        <v>Vishnykova Olga</v>
      </c>
      <c r="C81" s="36" t="str">
        <f>IF(F74&gt;"",F74,"")</f>
        <v>Cobas Judith</v>
      </c>
      <c r="D81" s="36" t="str">
        <f>IF(D74&gt;"",D74&amp;" - "&amp;H74,"")</f>
        <v/>
      </c>
      <c r="E81" s="37">
        <v>10</v>
      </c>
      <c r="F81" s="37">
        <v>7</v>
      </c>
      <c r="G81" s="37">
        <v>8</v>
      </c>
      <c r="H81" s="37"/>
      <c r="I81" s="37"/>
      <c r="J81" s="38">
        <f>IF(ISBLANK(E81),"",COUNTIF(E81:I81,"&gt;=0"))</f>
        <v>3</v>
      </c>
      <c r="K81" s="39">
        <f>IF(ISBLANK(E81),"",(IF(LEFT(E81,1)="-",1,0)+IF(LEFT(F81,1)="-",1,0)+IF(LEFT(G81,1)="-",1,0)+IF(LEFT(H81,1)="-",1,0)+IF(LEFT(I81,1)="-",1,0)))</f>
        <v>0</v>
      </c>
      <c r="L81" s="40">
        <f t="shared" ref="L81:M85" si="3">IF(J81=3,1,"")</f>
        <v>1</v>
      </c>
      <c r="M81" s="41" t="str">
        <f t="shared" si="3"/>
        <v/>
      </c>
    </row>
    <row r="82" spans="1:13" ht="22.95" customHeight="1" x14ac:dyDescent="0.3">
      <c r="A82" s="35" t="s">
        <v>42</v>
      </c>
      <c r="B82" s="36" t="str">
        <f>IF(B75&gt;"",B75,"")</f>
        <v>Krekina Svetlana</v>
      </c>
      <c r="C82" s="36" t="str">
        <f>IF(F75&gt;"",F75,"")</f>
        <v>FERNÁNDEZ ALBA</v>
      </c>
      <c r="D82" s="36" t="str">
        <f>IF(D75&gt;"",D75&amp;" - "&amp;H75,"")</f>
        <v/>
      </c>
      <c r="E82" s="37">
        <v>1</v>
      </c>
      <c r="F82" s="37">
        <v>6</v>
      </c>
      <c r="G82" s="37">
        <v>12</v>
      </c>
      <c r="H82" s="37"/>
      <c r="I82" s="37"/>
      <c r="J82" s="38">
        <f>IF(ISBLANK(E82),"",COUNTIF(E82:I82,"&gt;=0"))</f>
        <v>3</v>
      </c>
      <c r="K82" s="39">
        <f>IF(ISBLANK(E82),"",(IF(LEFT(E82,1)="-",1,0)+IF(LEFT(F82,1)="-",1,0)+IF(LEFT(G82,1)="-",1,0)+IF(LEFT(H82,1)="-",1,0)+IF(LEFT(I82,1)="-",1,0)))</f>
        <v>0</v>
      </c>
      <c r="L82" s="40">
        <f t="shared" si="3"/>
        <v>1</v>
      </c>
      <c r="M82" s="41" t="str">
        <f t="shared" si="3"/>
        <v/>
      </c>
    </row>
    <row r="83" spans="1:13" ht="22.95" customHeight="1" x14ac:dyDescent="0.3">
      <c r="A83" s="42" t="s">
        <v>43</v>
      </c>
      <c r="B83" s="36" t="str">
        <f>IF(B77&gt;"",B77&amp;" / "&amp;B78,"")</f>
        <v/>
      </c>
      <c r="C83" s="36" t="str">
        <f>IF(F77&gt;"",F77&amp;" / "&amp;F78,"")</f>
        <v/>
      </c>
      <c r="D83" s="43"/>
      <c r="E83" s="44"/>
      <c r="F83" s="37"/>
      <c r="G83" s="37"/>
      <c r="H83" s="45"/>
      <c r="I83" s="45"/>
      <c r="J83" s="38" t="str">
        <f>IF(ISBLANK(E83),"",COUNTIF(E83:I83,"&gt;=0"))</f>
        <v/>
      </c>
      <c r="K83" s="39" t="str">
        <f>IF(ISBLANK(E83),"",(IF(LEFT(E83,1)="-",1,0)+IF(LEFT(F83,1)="-",1,0)+IF(LEFT(G83,1)="-",1,0)+IF(LEFT(H83,1)="-",1,0)+IF(LEFT(I83,1)="-",1,0)))</f>
        <v/>
      </c>
      <c r="L83" s="40" t="str">
        <f t="shared" si="3"/>
        <v/>
      </c>
      <c r="M83" s="41" t="str">
        <f t="shared" si="3"/>
        <v/>
      </c>
    </row>
    <row r="84" spans="1:13" ht="22.95" customHeight="1" x14ac:dyDescent="0.3">
      <c r="A84" s="35" t="s">
        <v>44</v>
      </c>
      <c r="B84" s="36" t="str">
        <f>IF(B74&gt;"",B74,"")</f>
        <v>Vishnykova Olga</v>
      </c>
      <c r="C84" s="36" t="str">
        <f>IF(F75&gt;"",F75,"")</f>
        <v>FERNÁNDEZ ALBA</v>
      </c>
      <c r="D84" s="46"/>
      <c r="E84" s="47"/>
      <c r="F84" s="48"/>
      <c r="G84" s="45"/>
      <c r="H84" s="37"/>
      <c r="I84" s="37"/>
      <c r="J84" s="38" t="str">
        <f>IF(ISBLANK(E84),"",COUNTIF(E84:I84,"&gt;=0"))</f>
        <v/>
      </c>
      <c r="K84" s="39" t="str">
        <f>IF(ISBLANK(E84),"",(IF(LEFT(E84,1)="-",1,0)+IF(LEFT(F84,1)="-",1,0)+IF(LEFT(G84,1)="-",1,0)+IF(LEFT(H84,1)="-",1,0)+IF(LEFT(I84,1)="-",1,0)))</f>
        <v/>
      </c>
      <c r="L84" s="40" t="str">
        <f t="shared" si="3"/>
        <v/>
      </c>
      <c r="M84" s="41" t="str">
        <f t="shared" si="3"/>
        <v/>
      </c>
    </row>
    <row r="85" spans="1:13" ht="22.95" customHeight="1" thickBot="1" x14ac:dyDescent="0.35">
      <c r="A85" s="35" t="s">
        <v>45</v>
      </c>
      <c r="B85" s="36" t="str">
        <f>IF(B75&gt;"",B75,"")</f>
        <v>Krekina Svetlana</v>
      </c>
      <c r="C85" s="36" t="str">
        <f>IF(F74&gt;"",F74,"")</f>
        <v>Cobas Judith</v>
      </c>
      <c r="D85" s="46"/>
      <c r="E85" s="44"/>
      <c r="F85" s="37"/>
      <c r="G85" s="37"/>
      <c r="H85" s="37"/>
      <c r="I85" s="37"/>
      <c r="J85" s="38" t="str">
        <f>IF(ISBLANK(E85),"",COUNTIF(E85:I85,"&gt;=0"))</f>
        <v/>
      </c>
      <c r="K85" s="39" t="str">
        <f>IF(ISBLANK(E85),"",(IF(LEFT(E85,1)="-",1,0)+IF(LEFT(F85,1)="-",1,0)+IF(LEFT(G85,1)="-",1,0)+IF(LEFT(H85,1)="-",1,0)+IF(LEFT(I85,1)="-",1,0)))</f>
        <v/>
      </c>
      <c r="L85" s="40" t="str">
        <f t="shared" si="3"/>
        <v/>
      </c>
      <c r="M85" s="41" t="str">
        <f t="shared" si="3"/>
        <v/>
      </c>
    </row>
    <row r="86" spans="1:13" ht="22.95" customHeight="1" thickBot="1" x14ac:dyDescent="0.35">
      <c r="A86" s="5"/>
      <c r="B86" s="5"/>
      <c r="C86" s="5"/>
      <c r="D86" s="5"/>
      <c r="E86" s="5"/>
      <c r="F86" s="5"/>
      <c r="G86" s="5"/>
      <c r="H86" s="49" t="s">
        <v>46</v>
      </c>
      <c r="I86" s="50"/>
      <c r="J86" s="51">
        <f>IF(ISBLANK(B74),"",SUM(J81:J85))</f>
        <v>6</v>
      </c>
      <c r="K86" s="51">
        <f>IF(ISBLANK(F74),"",SUM(K81:K85))</f>
        <v>0</v>
      </c>
      <c r="L86" s="52">
        <f>IF(ISBLANK(E81),"",SUM(L81:L85))</f>
        <v>2</v>
      </c>
      <c r="M86" s="53">
        <f>IF(ISBLANK(E81),"",SUM(M81:M85))</f>
        <v>0</v>
      </c>
    </row>
    <row r="87" spans="1:13" ht="22.95" customHeight="1" x14ac:dyDescent="0.3">
      <c r="A87" s="5" t="s">
        <v>47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1:13" ht="22.95" customHeight="1" x14ac:dyDescent="0.3">
      <c r="A88" s="54"/>
      <c r="B88" s="5" t="s">
        <v>48</v>
      </c>
      <c r="C88" s="5" t="s">
        <v>49</v>
      </c>
      <c r="D88" s="3"/>
      <c r="E88" s="5"/>
      <c r="F88" s="5" t="s">
        <v>50</v>
      </c>
      <c r="G88" s="3"/>
      <c r="H88" s="5"/>
      <c r="I88" s="3" t="s">
        <v>51</v>
      </c>
      <c r="J88" s="3"/>
      <c r="K88" s="5"/>
      <c r="L88" s="5"/>
      <c r="M88" s="5"/>
    </row>
    <row r="89" spans="1:13" ht="22.95" customHeight="1" thickBot="1" x14ac:dyDescent="0.35">
      <c r="A89" s="55"/>
      <c r="B89" s="56" t="str">
        <f>B73</f>
        <v>RUS 3</v>
      </c>
      <c r="C89" s="5" t="str">
        <f>F73</f>
        <v>ESP 1</v>
      </c>
      <c r="D89" s="5"/>
      <c r="E89" s="5"/>
      <c r="F89" s="5"/>
      <c r="G89" s="5"/>
      <c r="H89" s="5"/>
      <c r="I89" s="70" t="str">
        <f>IF(L86=2,B73,IF(M86=2,F73,IF(L86=5,IF(M86=5,"tasan",""),"")))</f>
        <v>RUS 3</v>
      </c>
      <c r="J89" s="70"/>
      <c r="K89" s="70"/>
      <c r="L89" s="70"/>
      <c r="M89" s="70"/>
    </row>
    <row r="90" spans="1:13" ht="22.95" customHeight="1" x14ac:dyDescent="0.3">
      <c r="A90" s="57"/>
      <c r="B90" s="57"/>
      <c r="C90" s="57"/>
      <c r="D90" s="57"/>
      <c r="E90" s="57"/>
      <c r="F90" s="57"/>
      <c r="G90" s="57"/>
      <c r="H90" s="57"/>
      <c r="I90" s="58"/>
      <c r="J90" s="58"/>
      <c r="K90" s="58"/>
      <c r="L90" s="58"/>
      <c r="M90" s="58"/>
    </row>
  </sheetData>
  <sheetProtection selectLockedCells="1" selectUnlockedCells="1"/>
  <pageMargins left="0.70866141732283472" right="0.70866141732283472" top="0.55118110236220474" bottom="0.35433070866141736" header="0.51181102362204722" footer="0.51181102362204722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2:M46"/>
  <sheetViews>
    <sheetView zoomScale="65" zoomScaleNormal="65" workbookViewId="0">
      <selection sqref="A1:M47"/>
    </sheetView>
  </sheetViews>
  <sheetFormatPr defaultRowHeight="14.4" x14ac:dyDescent="0.3"/>
  <cols>
    <col min="9" max="9" width="12.6640625" customWidth="1"/>
  </cols>
  <sheetData>
    <row r="2" spans="1:13" x14ac:dyDescent="0.3">
      <c r="A2" s="3">
        <v>1</v>
      </c>
      <c r="B2" s="4" t="s">
        <v>20</v>
      </c>
      <c r="C2" s="5"/>
      <c r="D2" s="5"/>
      <c r="E2" s="3"/>
      <c r="F2" s="6" t="s">
        <v>21</v>
      </c>
      <c r="G2" s="7"/>
      <c r="H2" s="8"/>
      <c r="I2" s="75">
        <v>43440</v>
      </c>
      <c r="J2" s="83"/>
      <c r="K2" s="83"/>
      <c r="L2" s="83"/>
      <c r="M2" s="83"/>
    </row>
    <row r="3" spans="1:13" x14ac:dyDescent="0.3">
      <c r="A3" s="10"/>
      <c r="B3" s="10" t="s">
        <v>22</v>
      </c>
      <c r="C3" s="5"/>
      <c r="D3" s="5"/>
      <c r="E3" s="3"/>
      <c r="F3" s="6" t="s">
        <v>23</v>
      </c>
      <c r="G3" s="7"/>
      <c r="H3" s="8"/>
      <c r="I3" s="84" t="s">
        <v>53</v>
      </c>
      <c r="J3" s="84"/>
      <c r="K3" s="84"/>
      <c r="L3" s="84"/>
      <c r="M3" s="84"/>
    </row>
    <row r="4" spans="1:13" x14ac:dyDescent="0.3">
      <c r="A4" s="3"/>
      <c r="B4" s="11"/>
      <c r="C4" s="5"/>
      <c r="D4" s="5"/>
      <c r="E4" s="5"/>
      <c r="F4" s="12"/>
      <c r="G4" s="5"/>
      <c r="H4" s="5"/>
      <c r="I4" s="5"/>
      <c r="J4" s="5"/>
      <c r="K4" s="5"/>
      <c r="L4" s="5"/>
      <c r="M4" s="5"/>
    </row>
    <row r="5" spans="1:13" x14ac:dyDescent="0.3">
      <c r="A5" s="14" t="s">
        <v>25</v>
      </c>
      <c r="B5" s="16" t="s">
        <v>54</v>
      </c>
      <c r="C5" s="85"/>
      <c r="D5" s="15"/>
      <c r="E5" s="14" t="s">
        <v>25</v>
      </c>
      <c r="F5" s="16" t="s">
        <v>129</v>
      </c>
      <c r="G5" s="17"/>
      <c r="H5" s="17"/>
      <c r="I5" s="17"/>
      <c r="J5" s="17"/>
      <c r="K5" s="17"/>
      <c r="L5" s="17"/>
      <c r="M5" s="18"/>
    </row>
    <row r="6" spans="1:13" x14ac:dyDescent="0.3">
      <c r="A6" s="19" t="s">
        <v>26</v>
      </c>
      <c r="B6" t="s">
        <v>142</v>
      </c>
      <c r="C6" s="79"/>
      <c r="D6" s="20"/>
      <c r="E6" s="21" t="s">
        <v>27</v>
      </c>
      <c r="F6" t="s">
        <v>182</v>
      </c>
      <c r="G6" s="80"/>
      <c r="H6" s="80"/>
      <c r="I6" s="80"/>
      <c r="J6" s="80"/>
      <c r="K6" s="80"/>
      <c r="L6" s="80"/>
      <c r="M6" s="80"/>
    </row>
    <row r="7" spans="1:13" x14ac:dyDescent="0.3">
      <c r="A7" s="22" t="s">
        <v>28</v>
      </c>
      <c r="B7" t="s">
        <v>96</v>
      </c>
      <c r="C7" s="79"/>
      <c r="D7" s="20"/>
      <c r="E7" s="23" t="s">
        <v>29</v>
      </c>
      <c r="F7" t="s">
        <v>183</v>
      </c>
      <c r="G7" s="79"/>
      <c r="H7" s="79"/>
      <c r="I7" s="79"/>
      <c r="J7" s="79"/>
      <c r="K7" s="79"/>
      <c r="L7" s="79"/>
      <c r="M7" s="79"/>
    </row>
    <row r="8" spans="1:13" x14ac:dyDescent="0.3">
      <c r="A8" s="24" t="s">
        <v>30</v>
      </c>
      <c r="B8" s="25"/>
      <c r="C8" s="26"/>
      <c r="D8" s="27"/>
      <c r="E8" s="24" t="s">
        <v>30</v>
      </c>
      <c r="F8" s="25"/>
      <c r="G8" s="28"/>
      <c r="H8" s="28"/>
      <c r="I8" s="28"/>
      <c r="J8" s="28"/>
      <c r="K8" s="28"/>
      <c r="L8" s="28"/>
      <c r="M8" s="28"/>
    </row>
    <row r="9" spans="1:13" x14ac:dyDescent="0.3">
      <c r="A9" s="29"/>
      <c r="B9" s="79"/>
      <c r="C9" s="79"/>
      <c r="D9" s="20"/>
      <c r="E9" s="30"/>
      <c r="F9" s="80"/>
      <c r="G9" s="80"/>
      <c r="H9" s="80"/>
      <c r="I9" s="80"/>
      <c r="J9" s="80"/>
      <c r="K9" s="80"/>
      <c r="L9" s="80"/>
      <c r="M9" s="80"/>
    </row>
    <row r="10" spans="1:13" x14ac:dyDescent="0.3">
      <c r="A10" s="31"/>
      <c r="B10" s="79"/>
      <c r="C10" s="79"/>
      <c r="D10" s="20"/>
      <c r="E10" s="32"/>
      <c r="F10" s="79"/>
      <c r="G10" s="79"/>
      <c r="H10" s="79"/>
      <c r="I10" s="79"/>
      <c r="J10" s="79"/>
      <c r="K10" s="79"/>
      <c r="L10" s="79"/>
      <c r="M10" s="79"/>
    </row>
    <row r="11" spans="1:13" x14ac:dyDescent="0.3">
      <c r="A11" s="5"/>
      <c r="B11" s="5"/>
      <c r="C11" s="5"/>
      <c r="D11" s="5"/>
      <c r="E11" s="12" t="s">
        <v>31</v>
      </c>
      <c r="F11" s="12"/>
      <c r="G11" s="12"/>
      <c r="H11" s="12"/>
      <c r="I11" s="5"/>
      <c r="J11" s="5"/>
      <c r="K11" s="5"/>
      <c r="L11" s="33"/>
      <c r="M11" s="3"/>
    </row>
    <row r="12" spans="1:13" x14ac:dyDescent="0.3">
      <c r="A12" s="10" t="s">
        <v>32</v>
      </c>
      <c r="B12" s="5"/>
      <c r="C12" s="5"/>
      <c r="D12" s="5"/>
      <c r="E12" s="34" t="s">
        <v>33</v>
      </c>
      <c r="F12" s="34" t="s">
        <v>34</v>
      </c>
      <c r="G12" s="34" t="s">
        <v>35</v>
      </c>
      <c r="H12" s="34" t="s">
        <v>36</v>
      </c>
      <c r="I12" s="34" t="s">
        <v>37</v>
      </c>
      <c r="J12" s="81" t="s">
        <v>38</v>
      </c>
      <c r="K12" s="81"/>
      <c r="L12" s="34" t="s">
        <v>39</v>
      </c>
      <c r="M12" s="34" t="s">
        <v>40</v>
      </c>
    </row>
    <row r="13" spans="1:13" x14ac:dyDescent="0.3">
      <c r="A13" s="35" t="s">
        <v>41</v>
      </c>
      <c r="B13" s="36" t="str">
        <f>IF(B6&gt;"",B6,"")</f>
        <v>MORITA AYANE</v>
      </c>
      <c r="C13" s="36" t="str">
        <f>IF(F6&gt;"",F6,"")</f>
        <v>PFEFER Laura</v>
      </c>
      <c r="D13" s="36" t="str">
        <f>IF(D6&gt;"",D6&amp;" - "&amp;H6,"")</f>
        <v/>
      </c>
      <c r="E13" s="37">
        <v>10</v>
      </c>
      <c r="F13" s="37">
        <v>-8</v>
      </c>
      <c r="G13" s="37">
        <v>5</v>
      </c>
      <c r="H13" s="37">
        <v>-11</v>
      </c>
      <c r="I13" s="37">
        <v>5</v>
      </c>
      <c r="J13" s="38">
        <f>IF(ISBLANK(E13),"",COUNTIF(E13:I13,"&gt;=0"))</f>
        <v>3</v>
      </c>
      <c r="K13" s="39">
        <f>IF(ISBLANK(E13),"",(IF(LEFT(E13,1)="-",1,0)+IF(LEFT(F13,1)="-",1,0)+IF(LEFT(G13,1)="-",1,0)+IF(LEFT(H13,1)="-",1,0)+IF(LEFT(I13,1)="-",1,0)))</f>
        <v>2</v>
      </c>
      <c r="L13" s="40">
        <f t="shared" ref="L13:M17" si="0">IF(J13=3,1,"")</f>
        <v>1</v>
      </c>
      <c r="M13" s="41" t="str">
        <f t="shared" si="0"/>
        <v/>
      </c>
    </row>
    <row r="14" spans="1:13" x14ac:dyDescent="0.3">
      <c r="A14" s="35" t="s">
        <v>42</v>
      </c>
      <c r="B14" s="36" t="str">
        <f>IF(B7&gt;"",B7,"")</f>
        <v>SEYAMA SAKI</v>
      </c>
      <c r="C14" s="36" t="str">
        <f>IF(F7&gt;"",F7,"")</f>
        <v>FORT Nolwenn</v>
      </c>
      <c r="D14" s="36" t="str">
        <f>IF(D7&gt;"",D7&amp;" - "&amp;H7,"")</f>
        <v/>
      </c>
      <c r="E14" s="37">
        <v>8</v>
      </c>
      <c r="F14" s="37">
        <v>8</v>
      </c>
      <c r="G14" s="37">
        <v>9</v>
      </c>
      <c r="H14" s="37"/>
      <c r="I14" s="37"/>
      <c r="J14" s="38">
        <f>IF(ISBLANK(E14),"",COUNTIF(E14:I14,"&gt;=0"))</f>
        <v>3</v>
      </c>
      <c r="K14" s="39">
        <f>IF(ISBLANK(E14),"",(IF(LEFT(E14,1)="-",1,0)+IF(LEFT(F14,1)="-",1,0)+IF(LEFT(G14,1)="-",1,0)+IF(LEFT(H14,1)="-",1,0)+IF(LEFT(I14,1)="-",1,0)))</f>
        <v>0</v>
      </c>
      <c r="L14" s="40">
        <f t="shared" si="0"/>
        <v>1</v>
      </c>
      <c r="M14" s="41" t="str">
        <f t="shared" si="0"/>
        <v/>
      </c>
    </row>
    <row r="15" spans="1:13" x14ac:dyDescent="0.3">
      <c r="A15" s="42" t="s">
        <v>43</v>
      </c>
      <c r="B15" s="36" t="str">
        <f>IF(B9&gt;"",B9&amp;" / "&amp;B10,"")</f>
        <v/>
      </c>
      <c r="C15" s="36" t="str">
        <f>IF(F9&gt;"",F9&amp;" / "&amp;F10,"")</f>
        <v/>
      </c>
      <c r="D15" s="43"/>
      <c r="E15" s="44"/>
      <c r="F15" s="37"/>
      <c r="G15" s="37"/>
      <c r="H15" s="45"/>
      <c r="I15" s="45"/>
      <c r="J15" s="38" t="str">
        <f>IF(ISBLANK(E15),"",COUNTIF(E15:I15,"&gt;=0"))</f>
        <v/>
      </c>
      <c r="K15" s="39" t="str">
        <f>IF(ISBLANK(E15),"",(IF(LEFT(E15,1)="-",1,0)+IF(LEFT(F15,1)="-",1,0)+IF(LEFT(G15,1)="-",1,0)+IF(LEFT(H15,1)="-",1,0)+IF(LEFT(I15,1)="-",1,0)))</f>
        <v/>
      </c>
      <c r="L15" s="40" t="str">
        <f t="shared" si="0"/>
        <v/>
      </c>
      <c r="M15" s="41" t="str">
        <f t="shared" si="0"/>
        <v/>
      </c>
    </row>
    <row r="16" spans="1:13" x14ac:dyDescent="0.3">
      <c r="A16" s="35" t="s">
        <v>44</v>
      </c>
      <c r="B16" s="36" t="str">
        <f>IF(B6&gt;"",B6,"")</f>
        <v>MORITA AYANE</v>
      </c>
      <c r="C16" s="36" t="str">
        <f>IF(F7&gt;"",F7,"")</f>
        <v>FORT Nolwenn</v>
      </c>
      <c r="D16" s="46"/>
      <c r="E16" s="47"/>
      <c r="F16" s="48"/>
      <c r="G16" s="45"/>
      <c r="H16" s="37"/>
      <c r="I16" s="37"/>
      <c r="J16" s="38" t="str">
        <f>IF(ISBLANK(E16),"",COUNTIF(E16:I16,"&gt;=0"))</f>
        <v/>
      </c>
      <c r="K16" s="39" t="str">
        <f>IF(ISBLANK(E16),"",(IF(LEFT(E16,1)="-",1,0)+IF(LEFT(F16,1)="-",1,0)+IF(LEFT(G16,1)="-",1,0)+IF(LEFT(H16,1)="-",1,0)+IF(LEFT(I16,1)="-",1,0)))</f>
        <v/>
      </c>
      <c r="L16" s="40" t="str">
        <f t="shared" si="0"/>
        <v/>
      </c>
      <c r="M16" s="41" t="str">
        <f t="shared" si="0"/>
        <v/>
      </c>
    </row>
    <row r="17" spans="1:13" ht="15" thickBot="1" x14ac:dyDescent="0.35">
      <c r="A17" s="35" t="s">
        <v>45</v>
      </c>
      <c r="B17" s="36" t="str">
        <f>IF(B7&gt;"",B7,"")</f>
        <v>SEYAMA SAKI</v>
      </c>
      <c r="C17" s="36" t="str">
        <f>IF(F6&gt;"",F6,"")</f>
        <v>PFEFER Laura</v>
      </c>
      <c r="D17" s="46"/>
      <c r="E17" s="44"/>
      <c r="F17" s="37"/>
      <c r="G17" s="37"/>
      <c r="H17" s="37"/>
      <c r="I17" s="37"/>
      <c r="J17" s="38" t="str">
        <f>IF(ISBLANK(E17),"",COUNTIF(E17:I17,"&gt;=0"))</f>
        <v/>
      </c>
      <c r="K17" s="39" t="str">
        <f>IF(ISBLANK(E17),"",(IF(LEFT(E17,1)="-",1,0)+IF(LEFT(F17,1)="-",1,0)+IF(LEFT(G17,1)="-",1,0)+IF(LEFT(H17,1)="-",1,0)+IF(LEFT(I17,1)="-",1,0)))</f>
        <v/>
      </c>
      <c r="L17" s="40" t="str">
        <f t="shared" si="0"/>
        <v/>
      </c>
      <c r="M17" s="41" t="str">
        <f t="shared" si="0"/>
        <v/>
      </c>
    </row>
    <row r="18" spans="1:13" ht="15" thickBot="1" x14ac:dyDescent="0.35">
      <c r="A18" s="5"/>
      <c r="B18" s="5"/>
      <c r="C18" s="5"/>
      <c r="D18" s="5"/>
      <c r="E18" s="5"/>
      <c r="F18" s="5"/>
      <c r="G18" s="5"/>
      <c r="H18" s="49" t="s">
        <v>46</v>
      </c>
      <c r="I18" s="50"/>
      <c r="J18" s="51">
        <f>IF(ISBLANK(B6),"",SUM(J13:J17))</f>
        <v>6</v>
      </c>
      <c r="K18" s="51">
        <f>IF(ISBLANK(F6),"",SUM(K13:K17))</f>
        <v>2</v>
      </c>
      <c r="L18" s="52">
        <f>IF(ISBLANK(E13),"",SUM(L13:L17))</f>
        <v>2</v>
      </c>
      <c r="M18" s="53">
        <f>IF(ISBLANK(E13),"",SUM(M13:M17))</f>
        <v>0</v>
      </c>
    </row>
    <row r="19" spans="1:13" x14ac:dyDescent="0.3">
      <c r="A19" s="5" t="s">
        <v>47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">
      <c r="A20" s="54"/>
      <c r="B20" s="5" t="s">
        <v>48</v>
      </c>
      <c r="C20" s="5" t="s">
        <v>49</v>
      </c>
      <c r="D20" s="3"/>
      <c r="E20" s="5"/>
      <c r="F20" s="5" t="s">
        <v>50</v>
      </c>
      <c r="G20" s="3"/>
      <c r="H20" s="5"/>
      <c r="I20" s="3" t="s">
        <v>51</v>
      </c>
      <c r="J20" s="3"/>
      <c r="K20" s="5"/>
      <c r="L20" s="5"/>
      <c r="M20" s="5"/>
    </row>
    <row r="21" spans="1:13" ht="15" thickBot="1" x14ac:dyDescent="0.35">
      <c r="A21" s="55"/>
      <c r="B21" s="56" t="str">
        <f>B5</f>
        <v>JPN 1</v>
      </c>
      <c r="C21" s="5" t="str">
        <f>F5</f>
        <v>FRA</v>
      </c>
      <c r="D21" s="5"/>
      <c r="E21" s="5"/>
      <c r="F21" s="5"/>
      <c r="G21" s="5"/>
      <c r="H21" s="5"/>
      <c r="I21" s="82" t="str">
        <f>IF(L18=2,B5,IF(M18=2,F5,IF(L18=5,IF(M18=5,"tasan",""),"")))</f>
        <v>JPN 1</v>
      </c>
      <c r="J21" s="82"/>
      <c r="K21" s="82"/>
      <c r="L21" s="82"/>
      <c r="M21" s="82"/>
    </row>
    <row r="22" spans="1:13" x14ac:dyDescent="0.3">
      <c r="A22" s="57"/>
      <c r="B22" s="57"/>
      <c r="C22" s="57"/>
      <c r="D22" s="57"/>
      <c r="E22" s="57"/>
      <c r="F22" s="57"/>
      <c r="G22" s="57"/>
      <c r="H22" s="57"/>
      <c r="I22" s="58"/>
      <c r="J22" s="58"/>
      <c r="K22" s="58"/>
      <c r="L22" s="58"/>
      <c r="M22" s="58"/>
    </row>
    <row r="26" spans="1:13" x14ac:dyDescent="0.3">
      <c r="A26" s="3">
        <v>9</v>
      </c>
      <c r="B26" s="4" t="s">
        <v>20</v>
      </c>
      <c r="C26" s="5"/>
      <c r="D26" s="5"/>
      <c r="E26" s="3"/>
      <c r="F26" s="6" t="s">
        <v>21</v>
      </c>
      <c r="G26" s="7"/>
      <c r="H26" s="8"/>
      <c r="I26" s="83">
        <v>43440</v>
      </c>
      <c r="J26" s="83"/>
      <c r="K26" s="83"/>
      <c r="L26" s="83"/>
      <c r="M26" s="83"/>
    </row>
    <row r="27" spans="1:13" x14ac:dyDescent="0.3">
      <c r="A27" s="10"/>
      <c r="B27" s="10" t="s">
        <v>22</v>
      </c>
      <c r="C27" s="5"/>
      <c r="D27" s="5"/>
      <c r="E27" s="3"/>
      <c r="F27" s="6" t="s">
        <v>23</v>
      </c>
      <c r="G27" s="7"/>
      <c r="H27" s="8"/>
      <c r="I27" s="84" t="s">
        <v>53</v>
      </c>
      <c r="J27" s="84"/>
      <c r="K27" s="84"/>
      <c r="L27" s="84"/>
      <c r="M27" s="84"/>
    </row>
    <row r="28" spans="1:13" x14ac:dyDescent="0.3">
      <c r="A28" s="3"/>
      <c r="B28" s="11"/>
      <c r="C28" s="5"/>
      <c r="D28" s="5"/>
      <c r="E28" s="5"/>
      <c r="F28" s="12"/>
      <c r="G28" s="5"/>
      <c r="H28" s="5"/>
      <c r="I28" s="5"/>
      <c r="J28" s="5"/>
      <c r="K28" s="5"/>
      <c r="L28" s="5"/>
      <c r="M28" s="5"/>
    </row>
    <row r="29" spans="1:13" x14ac:dyDescent="0.3">
      <c r="A29" s="14" t="s">
        <v>25</v>
      </c>
      <c r="B29" s="85" t="s">
        <v>108</v>
      </c>
      <c r="C29" s="85"/>
      <c r="D29" s="15"/>
      <c r="E29" s="14" t="s">
        <v>25</v>
      </c>
      <c r="F29" s="85" t="s">
        <v>55</v>
      </c>
      <c r="G29" s="17"/>
      <c r="H29" s="17"/>
      <c r="I29" s="17"/>
      <c r="J29" s="17"/>
      <c r="K29" s="17"/>
      <c r="L29" s="17"/>
      <c r="M29" s="18"/>
    </row>
    <row r="30" spans="1:13" x14ac:dyDescent="0.3">
      <c r="A30" s="19" t="s">
        <v>26</v>
      </c>
      <c r="B30" s="66" t="s">
        <v>143</v>
      </c>
      <c r="C30" s="79"/>
      <c r="D30" s="20"/>
      <c r="E30" s="21" t="s">
        <v>27</v>
      </c>
      <c r="F30" t="s">
        <v>193</v>
      </c>
      <c r="G30" s="80"/>
      <c r="H30" s="80"/>
      <c r="I30" s="80"/>
      <c r="J30" s="80"/>
      <c r="K30" s="80"/>
      <c r="L30" s="80"/>
      <c r="M30" s="80"/>
    </row>
    <row r="31" spans="1:13" x14ac:dyDescent="0.3">
      <c r="A31" s="22" t="s">
        <v>28</v>
      </c>
      <c r="B31" t="s">
        <v>144</v>
      </c>
      <c r="C31" s="79"/>
      <c r="D31" s="20"/>
      <c r="E31" s="23" t="s">
        <v>29</v>
      </c>
      <c r="F31" t="s">
        <v>194</v>
      </c>
      <c r="G31" s="79"/>
      <c r="H31" s="79"/>
      <c r="I31" s="79"/>
      <c r="J31" s="79"/>
      <c r="K31" s="79"/>
      <c r="L31" s="79"/>
      <c r="M31" s="79"/>
    </row>
    <row r="32" spans="1:13" x14ac:dyDescent="0.3">
      <c r="A32" s="24" t="s">
        <v>30</v>
      </c>
      <c r="B32" s="25"/>
      <c r="C32" s="26"/>
      <c r="D32" s="27"/>
      <c r="E32" s="24" t="s">
        <v>30</v>
      </c>
      <c r="F32" s="25"/>
      <c r="G32" s="28"/>
      <c r="H32" s="28"/>
      <c r="I32" s="28"/>
      <c r="J32" s="28"/>
      <c r="K32" s="28"/>
      <c r="L32" s="28"/>
      <c r="M32" s="28"/>
    </row>
    <row r="33" spans="1:13" x14ac:dyDescent="0.3">
      <c r="A33" s="29"/>
      <c r="B33" s="79"/>
      <c r="C33" s="79"/>
      <c r="D33" s="20"/>
      <c r="E33" s="30"/>
      <c r="F33" s="80"/>
      <c r="G33" s="80"/>
      <c r="H33" s="80"/>
      <c r="I33" s="80"/>
      <c r="J33" s="80"/>
      <c r="K33" s="80"/>
      <c r="L33" s="80"/>
      <c r="M33" s="80"/>
    </row>
    <row r="34" spans="1:13" x14ac:dyDescent="0.3">
      <c r="A34" s="31"/>
      <c r="B34" s="79"/>
      <c r="C34" s="79"/>
      <c r="D34" s="20"/>
      <c r="E34" s="32"/>
      <c r="F34" s="79"/>
      <c r="G34" s="79"/>
      <c r="H34" s="79"/>
      <c r="I34" s="79"/>
      <c r="J34" s="79"/>
      <c r="K34" s="79"/>
      <c r="L34" s="79"/>
      <c r="M34" s="79"/>
    </row>
    <row r="35" spans="1:13" x14ac:dyDescent="0.3">
      <c r="A35" s="5"/>
      <c r="B35" s="5"/>
      <c r="C35" s="5"/>
      <c r="D35" s="5"/>
      <c r="E35" s="12" t="s">
        <v>31</v>
      </c>
      <c r="F35" s="12"/>
      <c r="G35" s="12"/>
      <c r="H35" s="12"/>
      <c r="I35" s="5"/>
      <c r="J35" s="5"/>
      <c r="K35" s="5"/>
      <c r="L35" s="33"/>
      <c r="M35" s="3"/>
    </row>
    <row r="36" spans="1:13" x14ac:dyDescent="0.3">
      <c r="A36" s="10" t="s">
        <v>32</v>
      </c>
      <c r="B36" s="5"/>
      <c r="C36" s="5"/>
      <c r="D36" s="5"/>
      <c r="E36" s="34" t="s">
        <v>33</v>
      </c>
      <c r="F36" s="34" t="s">
        <v>34</v>
      </c>
      <c r="G36" s="34" t="s">
        <v>35</v>
      </c>
      <c r="H36" s="34" t="s">
        <v>36</v>
      </c>
      <c r="I36" s="34" t="s">
        <v>37</v>
      </c>
      <c r="J36" s="81" t="s">
        <v>38</v>
      </c>
      <c r="K36" s="81"/>
      <c r="L36" s="34" t="s">
        <v>39</v>
      </c>
      <c r="M36" s="34" t="s">
        <v>40</v>
      </c>
    </row>
    <row r="37" spans="1:13" x14ac:dyDescent="0.3">
      <c r="A37" s="35" t="s">
        <v>41</v>
      </c>
      <c r="B37" s="36" t="str">
        <f>IF(B30&gt;"",B30,"")</f>
        <v>Vishnykova Olga</v>
      </c>
      <c r="C37" s="36" t="str">
        <f>IF(F30&gt;"",F30,"")</f>
        <v>NAKAHATA NATSUMI</v>
      </c>
      <c r="D37" s="36" t="str">
        <f>IF(D30&gt;"",D30&amp;" - "&amp;H30,"")</f>
        <v/>
      </c>
      <c r="E37" s="37">
        <v>-5</v>
      </c>
      <c r="F37" s="37">
        <v>-9</v>
      </c>
      <c r="G37" s="37">
        <v>-14</v>
      </c>
      <c r="H37" s="37"/>
      <c r="I37" s="37"/>
      <c r="J37" s="38">
        <f>IF(ISBLANK(E37),"",COUNTIF(E37:I37,"&gt;=0"))</f>
        <v>0</v>
      </c>
      <c r="K37" s="39">
        <f>IF(ISBLANK(E37),"",(IF(LEFT(E37,1)="-",1,0)+IF(LEFT(F37,1)="-",1,0)+IF(LEFT(G37,1)="-",1,0)+IF(LEFT(H37,1)="-",1,0)+IF(LEFT(I37,1)="-",1,0)))</f>
        <v>3</v>
      </c>
      <c r="L37" s="40" t="str">
        <f t="shared" ref="L37:M41" si="1">IF(J37=3,1,"")</f>
        <v/>
      </c>
      <c r="M37" s="41">
        <f t="shared" si="1"/>
        <v>1</v>
      </c>
    </row>
    <row r="38" spans="1:13" x14ac:dyDescent="0.3">
      <c r="A38" s="35" t="s">
        <v>42</v>
      </c>
      <c r="B38" s="36" t="str">
        <f>IF(B31&gt;"",B31,"")</f>
        <v>Krekina Svetlana</v>
      </c>
      <c r="C38" s="36" t="str">
        <f>IF(F31&gt;"",F31,"")</f>
        <v>TOKUNAGA MIKO</v>
      </c>
      <c r="D38" s="36" t="str">
        <f>IF(D31&gt;"",D31&amp;" - "&amp;H31,"")</f>
        <v/>
      </c>
      <c r="E38" s="37">
        <v>-9</v>
      </c>
      <c r="F38" s="37">
        <v>8</v>
      </c>
      <c r="G38" s="37">
        <v>-15</v>
      </c>
      <c r="H38" s="37">
        <v>-3</v>
      </c>
      <c r="I38" s="37"/>
      <c r="J38" s="38">
        <f>IF(ISBLANK(E38),"",COUNTIF(E38:I38,"&gt;=0"))</f>
        <v>1</v>
      </c>
      <c r="K38" s="39">
        <f>IF(ISBLANK(E38),"",(IF(LEFT(E38,1)="-",1,0)+IF(LEFT(F38,1)="-",1,0)+IF(LEFT(G38,1)="-",1,0)+IF(LEFT(H38,1)="-",1,0)+IF(LEFT(I38,1)="-",1,0)))</f>
        <v>3</v>
      </c>
      <c r="L38" s="40" t="str">
        <f t="shared" si="1"/>
        <v/>
      </c>
      <c r="M38" s="41">
        <f t="shared" si="1"/>
        <v>1</v>
      </c>
    </row>
    <row r="39" spans="1:13" x14ac:dyDescent="0.3">
      <c r="A39" s="42" t="s">
        <v>43</v>
      </c>
      <c r="B39" s="36" t="str">
        <f>IF(B33&gt;"",B33&amp;" / "&amp;B34,"")</f>
        <v/>
      </c>
      <c r="C39" s="36" t="str">
        <f>IF(F33&gt;"",F33&amp;" / "&amp;F34,"")</f>
        <v/>
      </c>
      <c r="D39" s="43"/>
      <c r="E39" s="44"/>
      <c r="F39" s="37"/>
      <c r="G39" s="37"/>
      <c r="H39" s="45"/>
      <c r="I39" s="45"/>
      <c r="J39" s="38" t="str">
        <f>IF(ISBLANK(E39),"",COUNTIF(E39:I39,"&gt;=0"))</f>
        <v/>
      </c>
      <c r="K39" s="39" t="str">
        <f>IF(ISBLANK(E39),"",(IF(LEFT(E39,1)="-",1,0)+IF(LEFT(F39,1)="-",1,0)+IF(LEFT(G39,1)="-",1,0)+IF(LEFT(H39,1)="-",1,0)+IF(LEFT(I39,1)="-",1,0)))</f>
        <v/>
      </c>
      <c r="L39" s="40" t="str">
        <f t="shared" si="1"/>
        <v/>
      </c>
      <c r="M39" s="41" t="str">
        <f t="shared" si="1"/>
        <v/>
      </c>
    </row>
    <row r="40" spans="1:13" x14ac:dyDescent="0.3">
      <c r="A40" s="35" t="s">
        <v>44</v>
      </c>
      <c r="B40" s="36" t="str">
        <f>IF(B30&gt;"",B30,"")</f>
        <v>Vishnykova Olga</v>
      </c>
      <c r="C40" s="36" t="str">
        <f>IF(F31&gt;"",F31,"")</f>
        <v>TOKUNAGA MIKO</v>
      </c>
      <c r="D40" s="46"/>
      <c r="E40" s="47"/>
      <c r="F40" s="48"/>
      <c r="G40" s="45"/>
      <c r="H40" s="37"/>
      <c r="I40" s="37"/>
      <c r="J40" s="38" t="str">
        <f>IF(ISBLANK(E40),"",COUNTIF(E40:I40,"&gt;=0"))</f>
        <v/>
      </c>
      <c r="K40" s="39" t="str">
        <f>IF(ISBLANK(E40),"",(IF(LEFT(E40,1)="-",1,0)+IF(LEFT(F40,1)="-",1,0)+IF(LEFT(G40,1)="-",1,0)+IF(LEFT(H40,1)="-",1,0)+IF(LEFT(I40,1)="-",1,0)))</f>
        <v/>
      </c>
      <c r="L40" s="40" t="str">
        <f t="shared" si="1"/>
        <v/>
      </c>
      <c r="M40" s="41" t="str">
        <f t="shared" si="1"/>
        <v/>
      </c>
    </row>
    <row r="41" spans="1:13" ht="15" thickBot="1" x14ac:dyDescent="0.35">
      <c r="A41" s="35" t="s">
        <v>45</v>
      </c>
      <c r="B41" s="36" t="str">
        <f>IF(B31&gt;"",B31,"")</f>
        <v>Krekina Svetlana</v>
      </c>
      <c r="C41" s="36" t="str">
        <f>IF(F30&gt;"",F30,"")</f>
        <v>NAKAHATA NATSUMI</v>
      </c>
      <c r="D41" s="46"/>
      <c r="E41" s="44"/>
      <c r="F41" s="37"/>
      <c r="G41" s="37"/>
      <c r="H41" s="37"/>
      <c r="I41" s="37"/>
      <c r="J41" s="38" t="str">
        <f>IF(ISBLANK(E41),"",COUNTIF(E41:I41,"&gt;=0"))</f>
        <v/>
      </c>
      <c r="K41" s="39" t="str">
        <f>IF(ISBLANK(E41),"",(IF(LEFT(E41,1)="-",1,0)+IF(LEFT(F41,1)="-",1,0)+IF(LEFT(G41,1)="-",1,0)+IF(LEFT(H41,1)="-",1,0)+IF(LEFT(I41,1)="-",1,0)))</f>
        <v/>
      </c>
      <c r="L41" s="40" t="str">
        <f t="shared" si="1"/>
        <v/>
      </c>
      <c r="M41" s="41" t="str">
        <f t="shared" si="1"/>
        <v/>
      </c>
    </row>
    <row r="42" spans="1:13" ht="15" thickBot="1" x14ac:dyDescent="0.35">
      <c r="A42" s="5"/>
      <c r="B42" s="5"/>
      <c r="C42" s="5"/>
      <c r="D42" s="5"/>
      <c r="E42" s="5"/>
      <c r="F42" s="5"/>
      <c r="G42" s="5"/>
      <c r="H42" s="49" t="s">
        <v>46</v>
      </c>
      <c r="I42" s="50"/>
      <c r="J42" s="51">
        <f>IF(ISBLANK(B30),"",SUM(J37:J41))</f>
        <v>1</v>
      </c>
      <c r="K42" s="51">
        <f>IF(ISBLANK(F30),"",SUM(K37:K41))</f>
        <v>6</v>
      </c>
      <c r="L42" s="52">
        <f>IF(ISBLANK(E37),"",SUM(L37:L41))</f>
        <v>0</v>
      </c>
      <c r="M42" s="53">
        <f>IF(ISBLANK(E37),"",SUM(M37:M41))</f>
        <v>2</v>
      </c>
    </row>
    <row r="43" spans="1:13" x14ac:dyDescent="0.3">
      <c r="A43" s="5" t="s">
        <v>47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x14ac:dyDescent="0.3">
      <c r="A44" s="54"/>
      <c r="B44" s="5" t="s">
        <v>48</v>
      </c>
      <c r="C44" s="5" t="s">
        <v>49</v>
      </c>
      <c r="D44" s="3"/>
      <c r="E44" s="5"/>
      <c r="F44" s="5" t="s">
        <v>50</v>
      </c>
      <c r="G44" s="3"/>
      <c r="H44" s="5"/>
      <c r="I44" s="3" t="s">
        <v>51</v>
      </c>
      <c r="J44" s="3"/>
      <c r="K44" s="5"/>
      <c r="L44" s="5"/>
      <c r="M44" s="5"/>
    </row>
    <row r="45" spans="1:13" ht="15" thickBot="1" x14ac:dyDescent="0.35">
      <c r="A45" s="55"/>
      <c r="B45" s="56" t="str">
        <f>B29</f>
        <v>RUS 3</v>
      </c>
      <c r="C45" s="5" t="str">
        <f>F29</f>
        <v>JPN 2</v>
      </c>
      <c r="D45" s="5"/>
      <c r="E45" s="5"/>
      <c r="F45" s="5"/>
      <c r="G45" s="5"/>
      <c r="H45" s="5"/>
      <c r="I45" s="82" t="str">
        <f>IF(L42=2,B29,IF(M42=2,F29,IF(L42=5,IF(M42=5,"tasan",""),"")))</f>
        <v>JPN 2</v>
      </c>
      <c r="J45" s="82"/>
      <c r="K45" s="82"/>
      <c r="L45" s="82"/>
      <c r="M45" s="82"/>
    </row>
    <row r="46" spans="1:13" x14ac:dyDescent="0.3">
      <c r="A46" s="57"/>
      <c r="B46" s="57"/>
      <c r="C46" s="57"/>
      <c r="D46" s="57"/>
      <c r="E46" s="57"/>
      <c r="F46" s="57"/>
      <c r="G46" s="57"/>
      <c r="H46" s="57"/>
      <c r="I46" s="58"/>
      <c r="J46" s="58"/>
      <c r="K46" s="58"/>
      <c r="L46" s="58"/>
      <c r="M46" s="58"/>
    </row>
  </sheetData>
  <sheetProtection selectLockedCells="1" selectUnlockedCells="1"/>
  <pageMargins left="0.7" right="0.7" top="0.75" bottom="0.75" header="0.51180555555555551" footer="0.51180555555555551"/>
  <pageSetup paperSize="9" scale="72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M22"/>
  <sheetViews>
    <sheetView zoomScale="72" zoomScaleNormal="72" workbookViewId="0">
      <selection activeCell="A25" sqref="A25:XFD69"/>
    </sheetView>
  </sheetViews>
  <sheetFormatPr defaultRowHeight="14.4" x14ac:dyDescent="0.3"/>
  <cols>
    <col min="2" max="2" width="21.88671875" customWidth="1"/>
    <col min="3" max="3" width="14.5546875" bestFit="1" customWidth="1"/>
    <col min="4" max="4" width="2.21875" customWidth="1"/>
    <col min="7" max="7" width="11.109375" customWidth="1"/>
    <col min="9" max="9" width="11" customWidth="1"/>
    <col min="12" max="12" width="6.44140625" customWidth="1"/>
    <col min="13" max="13" width="6.21875" customWidth="1"/>
  </cols>
  <sheetData>
    <row r="2" spans="1:13" x14ac:dyDescent="0.3">
      <c r="A2" s="3">
        <v>1</v>
      </c>
      <c r="B2" s="4" t="s">
        <v>20</v>
      </c>
      <c r="C2" s="5"/>
      <c r="D2" s="5"/>
      <c r="E2" s="3"/>
      <c r="F2" s="6" t="s">
        <v>21</v>
      </c>
      <c r="G2" s="7"/>
      <c r="H2" s="8"/>
      <c r="I2" s="75">
        <v>43440</v>
      </c>
      <c r="J2" s="83"/>
      <c r="K2" s="83"/>
      <c r="L2" s="83"/>
      <c r="M2" s="83"/>
    </row>
    <row r="3" spans="1:13" x14ac:dyDescent="0.3">
      <c r="A3" s="10"/>
      <c r="B3" s="10" t="s">
        <v>22</v>
      </c>
      <c r="C3" s="5"/>
      <c r="D3" s="5"/>
      <c r="E3" s="3"/>
      <c r="F3" s="6" t="s">
        <v>23</v>
      </c>
      <c r="G3" s="7"/>
      <c r="H3" s="8"/>
      <c r="I3" s="84" t="s">
        <v>53</v>
      </c>
      <c r="J3" s="84"/>
      <c r="K3" s="84"/>
      <c r="L3" s="84"/>
      <c r="M3" s="84"/>
    </row>
    <row r="4" spans="1:13" x14ac:dyDescent="0.3">
      <c r="A4" s="3"/>
      <c r="B4" s="11"/>
      <c r="C4" s="5"/>
      <c r="D4" s="5"/>
      <c r="E4" s="5"/>
      <c r="F4" s="12"/>
      <c r="G4" s="5"/>
      <c r="H4" s="5"/>
      <c r="I4" s="5"/>
      <c r="J4" s="5"/>
      <c r="K4" s="5"/>
      <c r="L4" s="5"/>
      <c r="M4" s="5"/>
    </row>
    <row r="5" spans="1:13" x14ac:dyDescent="0.3">
      <c r="A5" s="14" t="s">
        <v>25</v>
      </c>
      <c r="B5" s="16" t="s">
        <v>55</v>
      </c>
      <c r="C5" s="85"/>
      <c r="D5" s="15"/>
      <c r="E5" s="14" t="s">
        <v>25</v>
      </c>
      <c r="F5" s="16" t="s">
        <v>54</v>
      </c>
      <c r="G5" s="17"/>
      <c r="H5" s="17"/>
      <c r="I5" s="17"/>
      <c r="J5" s="17"/>
      <c r="K5" s="17"/>
      <c r="L5" s="17"/>
      <c r="M5" s="18"/>
    </row>
    <row r="6" spans="1:13" x14ac:dyDescent="0.3">
      <c r="A6" s="19" t="s">
        <v>26</v>
      </c>
      <c r="B6" t="s">
        <v>193</v>
      </c>
      <c r="C6" s="79"/>
      <c r="D6" s="20"/>
      <c r="E6" s="21" t="s">
        <v>27</v>
      </c>
      <c r="F6" t="s">
        <v>96</v>
      </c>
      <c r="G6" s="80"/>
      <c r="H6" s="80"/>
      <c r="I6" s="80"/>
      <c r="J6" s="80"/>
      <c r="K6" s="80"/>
      <c r="L6" s="80"/>
      <c r="M6" s="80"/>
    </row>
    <row r="7" spans="1:13" x14ac:dyDescent="0.3">
      <c r="A7" s="22" t="s">
        <v>28</v>
      </c>
      <c r="B7" t="s">
        <v>194</v>
      </c>
      <c r="C7" s="79"/>
      <c r="D7" s="20"/>
      <c r="E7" s="23" t="s">
        <v>29</v>
      </c>
      <c r="F7" t="s">
        <v>142</v>
      </c>
      <c r="G7" s="79"/>
      <c r="H7" s="79"/>
      <c r="I7" s="79"/>
      <c r="J7" s="79"/>
      <c r="K7" s="79"/>
      <c r="L7" s="79"/>
      <c r="M7" s="79"/>
    </row>
    <row r="8" spans="1:13" x14ac:dyDescent="0.3">
      <c r="A8" s="24" t="s">
        <v>30</v>
      </c>
      <c r="B8" s="25"/>
      <c r="C8" s="26"/>
      <c r="D8" s="27"/>
      <c r="E8" s="24" t="s">
        <v>30</v>
      </c>
      <c r="F8" s="25"/>
      <c r="G8" s="28"/>
      <c r="H8" s="28"/>
      <c r="I8" s="28"/>
      <c r="J8" s="28"/>
      <c r="K8" s="28"/>
      <c r="L8" s="28"/>
      <c r="M8" s="28"/>
    </row>
    <row r="9" spans="1:13" x14ac:dyDescent="0.3">
      <c r="A9" s="29"/>
      <c r="B9" s="79"/>
      <c r="C9" s="79"/>
      <c r="D9" s="20"/>
      <c r="E9" s="30"/>
      <c r="F9" s="80"/>
      <c r="G9" s="80"/>
      <c r="H9" s="80"/>
      <c r="I9" s="80"/>
      <c r="J9" s="80"/>
      <c r="K9" s="80"/>
      <c r="L9" s="80"/>
      <c r="M9" s="80"/>
    </row>
    <row r="10" spans="1:13" x14ac:dyDescent="0.3">
      <c r="A10" s="31"/>
      <c r="B10" s="79"/>
      <c r="C10" s="79"/>
      <c r="D10" s="20"/>
      <c r="E10" s="32"/>
      <c r="F10" s="79"/>
      <c r="G10" s="79"/>
      <c r="H10" s="79"/>
      <c r="I10" s="79"/>
      <c r="J10" s="79"/>
      <c r="K10" s="79"/>
      <c r="L10" s="79"/>
      <c r="M10" s="79"/>
    </row>
    <row r="11" spans="1:13" x14ac:dyDescent="0.3">
      <c r="A11" s="5"/>
      <c r="B11" s="5"/>
      <c r="C11" s="5"/>
      <c r="D11" s="5"/>
      <c r="E11" s="12" t="s">
        <v>31</v>
      </c>
      <c r="F11" s="12"/>
      <c r="G11" s="12"/>
      <c r="H11" s="12"/>
      <c r="I11" s="5"/>
      <c r="J11" s="5"/>
      <c r="K11" s="5"/>
      <c r="L11" s="33"/>
      <c r="M11" s="3"/>
    </row>
    <row r="12" spans="1:13" x14ac:dyDescent="0.3">
      <c r="A12" s="10" t="s">
        <v>32</v>
      </c>
      <c r="B12" s="5"/>
      <c r="C12" s="5"/>
      <c r="D12" s="5"/>
      <c r="E12" s="34" t="s">
        <v>33</v>
      </c>
      <c r="F12" s="34" t="s">
        <v>34</v>
      </c>
      <c r="G12" s="34" t="s">
        <v>35</v>
      </c>
      <c r="H12" s="34" t="s">
        <v>36</v>
      </c>
      <c r="I12" s="34" t="s">
        <v>37</v>
      </c>
      <c r="J12" s="81" t="s">
        <v>38</v>
      </c>
      <c r="K12" s="81"/>
      <c r="L12" s="34" t="s">
        <v>39</v>
      </c>
      <c r="M12" s="34" t="s">
        <v>40</v>
      </c>
    </row>
    <row r="13" spans="1:13" x14ac:dyDescent="0.3">
      <c r="A13" s="35" t="s">
        <v>41</v>
      </c>
      <c r="B13" s="36" t="str">
        <f>IF(B6&gt;"",B6,"")</f>
        <v>NAKAHATA NATSUMI</v>
      </c>
      <c r="C13" s="36" t="str">
        <f>IF(F6&gt;"",F6,"")</f>
        <v>SEYAMA SAKI</v>
      </c>
      <c r="D13" s="36" t="str">
        <f>IF(D6&gt;"",D6&amp;" - "&amp;H6,"")</f>
        <v/>
      </c>
      <c r="E13" s="37">
        <v>-9</v>
      </c>
      <c r="F13" s="37">
        <v>-3</v>
      </c>
      <c r="G13" s="37">
        <v>5</v>
      </c>
      <c r="H13" s="37">
        <v>-5</v>
      </c>
      <c r="I13" s="37"/>
      <c r="J13" s="38">
        <f>IF(ISBLANK(E13),"",COUNTIF(E13:I13,"&gt;=0"))</f>
        <v>1</v>
      </c>
      <c r="K13" s="39">
        <f>IF(ISBLANK(E13),"",(IF(LEFT(E13,1)="-",1,0)+IF(LEFT(F13,1)="-",1,0)+IF(LEFT(G13,1)="-",1,0)+IF(LEFT(H13,1)="-",1,0)+IF(LEFT(I13,1)="-",1,0)))</f>
        <v>3</v>
      </c>
      <c r="L13" s="40" t="str">
        <f t="shared" ref="L13:M17" si="0">IF(J13=3,1,"")</f>
        <v/>
      </c>
      <c r="M13" s="41">
        <f t="shared" si="0"/>
        <v>1</v>
      </c>
    </row>
    <row r="14" spans="1:13" x14ac:dyDescent="0.3">
      <c r="A14" s="35" t="s">
        <v>42</v>
      </c>
      <c r="B14" s="36" t="str">
        <f>IF(B7&gt;"",B7,"")</f>
        <v>TOKUNAGA MIKO</v>
      </c>
      <c r="C14" s="36" t="str">
        <f>IF(F7&gt;"",F7,"")</f>
        <v>MORITA AYANE</v>
      </c>
      <c r="D14" s="36" t="str">
        <f>IF(D7&gt;"",D7&amp;" - "&amp;H7,"")</f>
        <v/>
      </c>
      <c r="E14" s="37">
        <v>6</v>
      </c>
      <c r="F14" s="37">
        <v>7</v>
      </c>
      <c r="G14" s="37">
        <v>-9</v>
      </c>
      <c r="H14" s="37">
        <v>-7</v>
      </c>
      <c r="I14" s="37">
        <v>-10</v>
      </c>
      <c r="J14" s="38">
        <f>IF(ISBLANK(E14),"",COUNTIF(E14:I14,"&gt;=0"))</f>
        <v>2</v>
      </c>
      <c r="K14" s="39">
        <f>IF(ISBLANK(E14),"",(IF(LEFT(E14,1)="-",1,0)+IF(LEFT(F14,1)="-",1,0)+IF(LEFT(G14,1)="-",1,0)+IF(LEFT(H14,1)="-",1,0)+IF(LEFT(I14,1)="-",1,0)))</f>
        <v>3</v>
      </c>
      <c r="L14" s="40" t="str">
        <f t="shared" si="0"/>
        <v/>
      </c>
      <c r="M14" s="41">
        <f t="shared" si="0"/>
        <v>1</v>
      </c>
    </row>
    <row r="15" spans="1:13" x14ac:dyDescent="0.3">
      <c r="A15" s="42" t="s">
        <v>43</v>
      </c>
      <c r="B15" s="36" t="str">
        <f>IF(B9&gt;"",B9&amp;" / "&amp;B10,"")</f>
        <v/>
      </c>
      <c r="C15" s="36" t="str">
        <f>IF(F9&gt;"",F9&amp;" / "&amp;F10,"")</f>
        <v/>
      </c>
      <c r="D15" s="43"/>
      <c r="E15" s="44"/>
      <c r="F15" s="37"/>
      <c r="G15" s="37"/>
      <c r="H15" s="45"/>
      <c r="I15" s="45"/>
      <c r="J15" s="38" t="str">
        <f>IF(ISBLANK(E15),"",COUNTIF(E15:I15,"&gt;=0"))</f>
        <v/>
      </c>
      <c r="K15" s="39" t="str">
        <f>IF(ISBLANK(E15),"",(IF(LEFT(E15,1)="-",1,0)+IF(LEFT(F15,1)="-",1,0)+IF(LEFT(G15,1)="-",1,0)+IF(LEFT(H15,1)="-",1,0)+IF(LEFT(I15,1)="-",1,0)))</f>
        <v/>
      </c>
      <c r="L15" s="40" t="str">
        <f t="shared" si="0"/>
        <v/>
      </c>
      <c r="M15" s="41" t="str">
        <f t="shared" si="0"/>
        <v/>
      </c>
    </row>
    <row r="16" spans="1:13" x14ac:dyDescent="0.3">
      <c r="A16" s="35" t="s">
        <v>44</v>
      </c>
      <c r="B16" s="36" t="str">
        <f>IF(B6&gt;"",B6,"")</f>
        <v>NAKAHATA NATSUMI</v>
      </c>
      <c r="C16" s="36" t="str">
        <f>IF(F7&gt;"",F7,"")</f>
        <v>MORITA AYANE</v>
      </c>
      <c r="D16" s="46"/>
      <c r="E16" s="47"/>
      <c r="F16" s="48"/>
      <c r="G16" s="45"/>
      <c r="H16" s="37"/>
      <c r="I16" s="37"/>
      <c r="J16" s="38" t="str">
        <f>IF(ISBLANK(E16),"",COUNTIF(E16:I16,"&gt;=0"))</f>
        <v/>
      </c>
      <c r="K16" s="39" t="str">
        <f>IF(ISBLANK(E16),"",(IF(LEFT(E16,1)="-",1,0)+IF(LEFT(F16,1)="-",1,0)+IF(LEFT(G16,1)="-",1,0)+IF(LEFT(H16,1)="-",1,0)+IF(LEFT(I16,1)="-",1,0)))</f>
        <v/>
      </c>
      <c r="L16" s="40" t="str">
        <f t="shared" si="0"/>
        <v/>
      </c>
      <c r="M16" s="41" t="str">
        <f t="shared" si="0"/>
        <v/>
      </c>
    </row>
    <row r="17" spans="1:13" ht="15" thickBot="1" x14ac:dyDescent="0.35">
      <c r="A17" s="35" t="s">
        <v>45</v>
      </c>
      <c r="B17" s="36" t="str">
        <f>IF(B7&gt;"",B7,"")</f>
        <v>TOKUNAGA MIKO</v>
      </c>
      <c r="C17" s="36" t="str">
        <f>IF(F6&gt;"",F6,"")</f>
        <v>SEYAMA SAKI</v>
      </c>
      <c r="D17" s="46"/>
      <c r="E17" s="44"/>
      <c r="F17" s="37"/>
      <c r="G17" s="37"/>
      <c r="H17" s="37"/>
      <c r="I17" s="37"/>
      <c r="J17" s="38" t="str">
        <f>IF(ISBLANK(E17),"",COUNTIF(E17:I17,"&gt;=0"))</f>
        <v/>
      </c>
      <c r="K17" s="39" t="str">
        <f>IF(ISBLANK(E17),"",(IF(LEFT(E17,1)="-",1,0)+IF(LEFT(F17,1)="-",1,0)+IF(LEFT(G17,1)="-",1,0)+IF(LEFT(H17,1)="-",1,0)+IF(LEFT(I17,1)="-",1,0)))</f>
        <v/>
      </c>
      <c r="L17" s="40" t="str">
        <f t="shared" si="0"/>
        <v/>
      </c>
      <c r="M17" s="41" t="str">
        <f t="shared" si="0"/>
        <v/>
      </c>
    </row>
    <row r="18" spans="1:13" ht="15" thickBot="1" x14ac:dyDescent="0.35">
      <c r="A18" s="5"/>
      <c r="B18" s="5"/>
      <c r="C18" s="5"/>
      <c r="D18" s="5"/>
      <c r="E18" s="5"/>
      <c r="F18" s="5"/>
      <c r="G18" s="5"/>
      <c r="H18" s="49" t="s">
        <v>46</v>
      </c>
      <c r="I18" s="50"/>
      <c r="J18" s="51">
        <f>IF(ISBLANK(B6),"",SUM(J13:J17))</f>
        <v>3</v>
      </c>
      <c r="K18" s="51">
        <f>IF(ISBLANK(F6),"",SUM(K13:K17))</f>
        <v>6</v>
      </c>
      <c r="L18" s="52">
        <f>IF(ISBLANK(E13),"",SUM(L13:L17))</f>
        <v>0</v>
      </c>
      <c r="M18" s="53">
        <f>IF(ISBLANK(E13),"",SUM(M13:M17))</f>
        <v>2</v>
      </c>
    </row>
    <row r="19" spans="1:13" x14ac:dyDescent="0.3">
      <c r="A19" s="5" t="s">
        <v>47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">
      <c r="A20" s="54"/>
      <c r="B20" s="5" t="s">
        <v>48</v>
      </c>
      <c r="C20" s="5" t="s">
        <v>49</v>
      </c>
      <c r="D20" s="3"/>
      <c r="E20" s="5"/>
      <c r="F20" s="5" t="s">
        <v>50</v>
      </c>
      <c r="G20" s="3"/>
      <c r="H20" s="5"/>
      <c r="I20" s="3" t="s">
        <v>51</v>
      </c>
      <c r="J20" s="3"/>
      <c r="K20" s="5"/>
      <c r="L20" s="5"/>
      <c r="M20" s="5"/>
    </row>
    <row r="21" spans="1:13" ht="15" thickBot="1" x14ac:dyDescent="0.35">
      <c r="A21" s="55"/>
      <c r="B21" s="56" t="str">
        <f>B5</f>
        <v>JPN 2</v>
      </c>
      <c r="C21" s="5" t="str">
        <f>F5</f>
        <v>JPN 1</v>
      </c>
      <c r="D21" s="5"/>
      <c r="E21" s="5"/>
      <c r="F21" s="5"/>
      <c r="G21" s="5"/>
      <c r="H21" s="5"/>
      <c r="I21" s="82" t="str">
        <f>IF(L18=2,B5,IF(M18=2,F5,IF(L18=5,IF(M18=5,"tasan",""),"")))</f>
        <v>JPN 1</v>
      </c>
      <c r="J21" s="82"/>
      <c r="K21" s="82"/>
      <c r="L21" s="82"/>
      <c r="M21" s="82"/>
    </row>
    <row r="22" spans="1:13" x14ac:dyDescent="0.3">
      <c r="A22" s="57"/>
      <c r="B22" s="57"/>
      <c r="C22" s="57"/>
      <c r="D22" s="57"/>
      <c r="E22" s="57"/>
      <c r="F22" s="57"/>
      <c r="G22" s="57"/>
      <c r="H22" s="57"/>
      <c r="I22" s="58"/>
      <c r="J22" s="58"/>
      <c r="K22" s="58"/>
      <c r="L22" s="58"/>
      <c r="M22" s="58"/>
    </row>
  </sheetData>
  <sheetProtection selectLockedCells="1" selectUnlockedCells="1"/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10"/>
  <sheetViews>
    <sheetView topLeftCell="B1" zoomScale="70" zoomScaleNormal="70" workbookViewId="0">
      <selection activeCell="B23" sqref="A23:IV23"/>
    </sheetView>
  </sheetViews>
  <sheetFormatPr defaultRowHeight="21.6" customHeight="1" x14ac:dyDescent="0.3"/>
  <cols>
    <col min="1" max="1" width="0" hidden="1" customWidth="1"/>
    <col min="2" max="2" width="6" customWidth="1"/>
    <col min="3" max="3" width="25.33203125" customWidth="1"/>
    <col min="4" max="4" width="13" customWidth="1"/>
    <col min="5" max="5" width="3.33203125" customWidth="1"/>
    <col min="6" max="13" width="8" customWidth="1"/>
    <col min="14" max="14" width="10.6640625" customWidth="1"/>
    <col min="15" max="15" width="0" hidden="1" customWidth="1"/>
  </cols>
  <sheetData>
    <row r="1" spans="1:20" ht="21.6" customHeight="1" x14ac:dyDescent="0.3">
      <c r="A1" s="62"/>
    </row>
    <row r="2" spans="1:20" ht="21.6" customHeight="1" x14ac:dyDescent="0.3">
      <c r="A2" s="62"/>
      <c r="B2" s="3">
        <v>1</v>
      </c>
      <c r="C2" s="4" t="s">
        <v>20</v>
      </c>
      <c r="D2" s="5"/>
      <c r="E2" s="5"/>
      <c r="F2" s="3"/>
      <c r="G2" s="6" t="s">
        <v>21</v>
      </c>
      <c r="H2" s="7"/>
      <c r="I2" s="8"/>
      <c r="J2" s="115">
        <v>43440</v>
      </c>
      <c r="K2" s="115"/>
      <c r="L2" s="115"/>
      <c r="M2" s="115"/>
      <c r="N2" s="115"/>
      <c r="O2" s="9"/>
    </row>
    <row r="3" spans="1:20" ht="21.6" customHeight="1" x14ac:dyDescent="0.3">
      <c r="A3" s="62"/>
      <c r="B3" s="10"/>
      <c r="C3" s="10" t="s">
        <v>22</v>
      </c>
      <c r="D3" s="5"/>
      <c r="E3" s="5"/>
      <c r="F3" s="3"/>
      <c r="G3" s="6" t="s">
        <v>23</v>
      </c>
      <c r="H3" s="7"/>
      <c r="I3" s="8"/>
      <c r="J3" s="116" t="s">
        <v>24</v>
      </c>
      <c r="K3" s="116"/>
      <c r="L3" s="116"/>
      <c r="M3" s="116"/>
      <c r="N3" s="116"/>
      <c r="O3" s="9"/>
    </row>
    <row r="4" spans="1:20" ht="21.6" customHeight="1" x14ac:dyDescent="0.3">
      <c r="A4" s="9"/>
      <c r="B4" s="3"/>
      <c r="C4" s="11"/>
      <c r="D4" s="5"/>
      <c r="E4" s="5"/>
      <c r="F4" s="5"/>
      <c r="G4" s="12"/>
      <c r="H4" s="5"/>
      <c r="I4" s="5"/>
      <c r="J4" s="5"/>
      <c r="K4" s="5"/>
      <c r="L4" s="5"/>
      <c r="M4" s="5"/>
      <c r="N4" s="5"/>
      <c r="O4" s="13"/>
    </row>
    <row r="5" spans="1:20" ht="21.6" customHeight="1" x14ac:dyDescent="0.3">
      <c r="A5" s="9"/>
      <c r="B5" s="14" t="s">
        <v>25</v>
      </c>
      <c r="C5" s="117" t="s">
        <v>80</v>
      </c>
      <c r="D5" s="117"/>
      <c r="E5" s="15"/>
      <c r="F5" s="14" t="s">
        <v>25</v>
      </c>
      <c r="G5" s="16" t="s">
        <v>107</v>
      </c>
      <c r="H5" s="17"/>
      <c r="I5" s="17"/>
      <c r="J5" s="17"/>
      <c r="K5" s="17"/>
      <c r="L5" s="17"/>
      <c r="M5" s="17"/>
      <c r="N5" s="18"/>
      <c r="O5" s="9"/>
    </row>
    <row r="6" spans="1:20" ht="21.6" customHeight="1" x14ac:dyDescent="0.3">
      <c r="A6" s="9"/>
      <c r="B6" s="19" t="s">
        <v>26</v>
      </c>
      <c r="C6" s="113" t="s">
        <v>136</v>
      </c>
      <c r="D6" s="113"/>
      <c r="E6" s="20"/>
      <c r="F6" s="21" t="s">
        <v>27</v>
      </c>
      <c r="G6" s="114" t="s">
        <v>139</v>
      </c>
      <c r="H6" s="114"/>
      <c r="I6" s="114"/>
      <c r="J6" s="114"/>
      <c r="K6" s="114"/>
      <c r="L6" s="114"/>
      <c r="M6" s="114"/>
      <c r="N6" s="114"/>
      <c r="O6" s="9"/>
      <c r="Q6" s="66"/>
      <c r="R6" s="66"/>
      <c r="S6" s="66"/>
      <c r="T6" s="66"/>
    </row>
    <row r="7" spans="1:20" ht="21.6" customHeight="1" x14ac:dyDescent="0.3">
      <c r="A7" s="62"/>
      <c r="B7" s="22" t="s">
        <v>28</v>
      </c>
      <c r="C7" s="113" t="s">
        <v>137</v>
      </c>
      <c r="D7" s="113"/>
      <c r="E7" s="20"/>
      <c r="F7" s="23" t="s">
        <v>29</v>
      </c>
      <c r="G7" s="113" t="s">
        <v>138</v>
      </c>
      <c r="H7" s="113"/>
      <c r="I7" s="113"/>
      <c r="J7" s="113"/>
      <c r="K7" s="113"/>
      <c r="L7" s="113"/>
      <c r="M7" s="113"/>
      <c r="N7" s="113"/>
      <c r="O7" s="9"/>
    </row>
    <row r="8" spans="1:20" ht="21.6" customHeight="1" x14ac:dyDescent="0.3">
      <c r="A8" s="9"/>
      <c r="B8" s="24" t="s">
        <v>30</v>
      </c>
      <c r="C8" s="25"/>
      <c r="D8" s="26"/>
      <c r="E8" s="27"/>
      <c r="F8" s="24" t="s">
        <v>30</v>
      </c>
      <c r="G8" s="25"/>
      <c r="H8" s="28"/>
      <c r="I8" s="28"/>
      <c r="J8" s="28"/>
      <c r="K8" s="28"/>
      <c r="L8" s="28"/>
      <c r="M8" s="28"/>
      <c r="N8" s="28"/>
      <c r="O8" s="13"/>
    </row>
    <row r="9" spans="1:20" ht="21.6" customHeight="1" x14ac:dyDescent="0.3">
      <c r="A9" s="9"/>
      <c r="B9" s="29"/>
      <c r="C9" s="113" t="s">
        <v>138</v>
      </c>
      <c r="D9" s="113"/>
      <c r="E9" s="20"/>
      <c r="F9" s="30"/>
      <c r="G9" s="114"/>
      <c r="H9" s="114"/>
      <c r="I9" s="114"/>
      <c r="J9" s="114"/>
      <c r="K9" s="114"/>
      <c r="L9" s="114"/>
      <c r="M9" s="114"/>
      <c r="N9" s="114"/>
      <c r="O9" s="9"/>
    </row>
    <row r="10" spans="1:20" ht="21.6" customHeight="1" x14ac:dyDescent="0.3">
      <c r="A10" s="62"/>
      <c r="B10" s="31"/>
      <c r="C10" s="113" t="s">
        <v>139</v>
      </c>
      <c r="D10" s="113"/>
      <c r="E10" s="20"/>
      <c r="F10" s="32"/>
      <c r="G10" s="113"/>
      <c r="H10" s="113"/>
      <c r="I10" s="113"/>
      <c r="J10" s="113"/>
      <c r="K10" s="113"/>
      <c r="L10" s="113"/>
      <c r="M10" s="113"/>
      <c r="N10" s="113"/>
      <c r="O10" s="9"/>
    </row>
    <row r="11" spans="1:20" ht="21.6" customHeight="1" x14ac:dyDescent="0.3">
      <c r="A11" s="62"/>
      <c r="B11" s="5"/>
      <c r="C11" s="5"/>
      <c r="D11" s="5"/>
      <c r="E11" s="5"/>
      <c r="F11" s="12" t="s">
        <v>31</v>
      </c>
      <c r="G11" s="12"/>
      <c r="H11" s="12"/>
      <c r="I11" s="12"/>
      <c r="J11" s="5"/>
      <c r="K11" s="5"/>
      <c r="L11" s="5"/>
      <c r="M11" s="33"/>
      <c r="N11" s="3"/>
      <c r="O11" s="13"/>
    </row>
    <row r="12" spans="1:20" ht="21.6" customHeight="1" x14ac:dyDescent="0.3">
      <c r="A12" s="9"/>
      <c r="B12" s="10" t="s">
        <v>32</v>
      </c>
      <c r="C12" s="5"/>
      <c r="D12" s="5"/>
      <c r="E12" s="5"/>
      <c r="F12" s="34" t="s">
        <v>33</v>
      </c>
      <c r="G12" s="34" t="s">
        <v>34</v>
      </c>
      <c r="H12" s="34" t="s">
        <v>35</v>
      </c>
      <c r="I12" s="34" t="s">
        <v>36</v>
      </c>
      <c r="J12" s="34" t="s">
        <v>37</v>
      </c>
      <c r="K12" s="111" t="s">
        <v>38</v>
      </c>
      <c r="L12" s="111"/>
      <c r="M12" s="34" t="s">
        <v>39</v>
      </c>
      <c r="N12" s="34" t="s">
        <v>40</v>
      </c>
      <c r="O12" s="9"/>
    </row>
    <row r="13" spans="1:20" ht="21.6" customHeight="1" x14ac:dyDescent="0.3">
      <c r="A13" s="9"/>
      <c r="B13" s="35" t="s">
        <v>41</v>
      </c>
      <c r="C13" s="36" t="str">
        <f>IF(C6&gt;"",C6,"")</f>
        <v>PONS ARNAU</v>
      </c>
      <c r="D13" s="36" t="str">
        <f>IF(G6&gt;"",G6,"")</f>
        <v>LINDMÄE Erik</v>
      </c>
      <c r="E13" s="36" t="str">
        <f>IF(E6&gt;"",E6&amp;" - "&amp;I6,"")</f>
        <v/>
      </c>
      <c r="F13" s="37">
        <v>6</v>
      </c>
      <c r="G13" s="37">
        <v>10</v>
      </c>
      <c r="H13" s="37">
        <v>4</v>
      </c>
      <c r="I13" s="37"/>
      <c r="J13" s="37"/>
      <c r="K13" s="38">
        <f>IF(ISBLANK(F13),"",COUNTIF(F13:J13,"&gt;=0"))</f>
        <v>3</v>
      </c>
      <c r="L13" s="39">
        <f>IF(ISBLANK(F13),"",(IF(LEFT(F13,1)="-",1,0)+IF(LEFT(G13,1)="-",1,0)+IF(LEFT(H13,1)="-",1,0)+IF(LEFT(I13,1)="-",1,0)+IF(LEFT(J13,1)="-",1,0)))</f>
        <v>0</v>
      </c>
      <c r="M13" s="40">
        <f t="shared" ref="M13:N17" si="0">IF(K13=3,1,"")</f>
        <v>1</v>
      </c>
      <c r="N13" s="41" t="str">
        <f t="shared" si="0"/>
        <v/>
      </c>
      <c r="O13" s="9"/>
    </row>
    <row r="14" spans="1:20" ht="21.6" customHeight="1" x14ac:dyDescent="0.3">
      <c r="A14" s="9"/>
      <c r="B14" s="35" t="s">
        <v>42</v>
      </c>
      <c r="C14" s="36" t="str">
        <f>IF(C7&gt;"",C7,"")</f>
        <v xml:space="preserve">VILARDELL ALBERT </v>
      </c>
      <c r="D14" s="36" t="str">
        <f>IF(G7&gt;"",G7,"")</f>
        <v>PAE Mihkel</v>
      </c>
      <c r="E14" s="36" t="str">
        <f>IF(E7&gt;"",E7&amp;" - "&amp;I7,"")</f>
        <v/>
      </c>
      <c r="F14" s="37">
        <v>-8</v>
      </c>
      <c r="G14" s="37">
        <v>4</v>
      </c>
      <c r="H14" s="37">
        <v>-9</v>
      </c>
      <c r="I14" s="37">
        <v>-10</v>
      </c>
      <c r="J14" s="37"/>
      <c r="K14" s="38">
        <f>IF(ISBLANK(F14),"",COUNTIF(F14:J14,"&gt;=0"))</f>
        <v>1</v>
      </c>
      <c r="L14" s="39">
        <f>IF(ISBLANK(F14),"",(IF(LEFT(F14,1)="-",1,0)+IF(LEFT(G14,1)="-",1,0)+IF(LEFT(H14,1)="-",1,0)+IF(LEFT(I14,1)="-",1,0)+IF(LEFT(J14,1)="-",1,0)))</f>
        <v>3</v>
      </c>
      <c r="M14" s="40" t="str">
        <f t="shared" si="0"/>
        <v/>
      </c>
      <c r="N14" s="41">
        <f t="shared" si="0"/>
        <v>1</v>
      </c>
      <c r="O14" s="9"/>
    </row>
    <row r="15" spans="1:20" ht="21.6" customHeight="1" x14ac:dyDescent="0.3">
      <c r="A15" s="9"/>
      <c r="B15" s="42" t="s">
        <v>43</v>
      </c>
      <c r="C15" s="36" t="str">
        <f>IF(C9&gt;"",C9&amp;" / "&amp;C10,"")</f>
        <v>PAE Mihkel / LINDMÄE Erik</v>
      </c>
      <c r="D15" s="36" t="str">
        <f>IF(G9&gt;"",G9&amp;" / "&amp;G10,"")</f>
        <v/>
      </c>
      <c r="E15" s="43"/>
      <c r="F15" s="44">
        <v>9</v>
      </c>
      <c r="G15" s="37">
        <v>-9</v>
      </c>
      <c r="H15" s="37">
        <v>6</v>
      </c>
      <c r="I15" s="45">
        <v>11</v>
      </c>
      <c r="J15" s="45"/>
      <c r="K15" s="38">
        <f>IF(ISBLANK(F15),"",COUNTIF(F15:J15,"&gt;=0"))</f>
        <v>3</v>
      </c>
      <c r="L15" s="39">
        <f>IF(ISBLANK(F15),"",(IF(LEFT(F15,1)="-",1,0)+IF(LEFT(G15,1)="-",1,0)+IF(LEFT(H15,1)="-",1,0)+IF(LEFT(I15,1)="-",1,0)+IF(LEFT(J15,1)="-",1,0)))</f>
        <v>1</v>
      </c>
      <c r="M15" s="40">
        <f t="shared" si="0"/>
        <v>1</v>
      </c>
      <c r="N15" s="41" t="str">
        <f t="shared" si="0"/>
        <v/>
      </c>
      <c r="O15" s="9"/>
    </row>
    <row r="16" spans="1:20" ht="21.6" customHeight="1" x14ac:dyDescent="0.3">
      <c r="A16" s="9"/>
      <c r="B16" s="35" t="s">
        <v>44</v>
      </c>
      <c r="C16" s="36" t="str">
        <f>IF(C6&gt;"",C6,"")</f>
        <v>PONS ARNAU</v>
      </c>
      <c r="D16" s="36" t="str">
        <f>IF(G7&gt;"",G7,"")</f>
        <v>PAE Mihkel</v>
      </c>
      <c r="E16" s="46"/>
      <c r="F16" s="47"/>
      <c r="G16" s="48"/>
      <c r="H16" s="45"/>
      <c r="I16" s="37"/>
      <c r="J16" s="37"/>
      <c r="K16" s="38" t="str">
        <f>IF(ISBLANK(F16),"",COUNTIF(F16:J16,"&gt;=0"))</f>
        <v/>
      </c>
      <c r="L16" s="39" t="str">
        <f>IF(ISBLANK(F16),"",(IF(LEFT(F16,1)="-",1,0)+IF(LEFT(G16,1)="-",1,0)+IF(LEFT(H16,1)="-",1,0)+IF(LEFT(I16,1)="-",1,0)+IF(LEFT(J16,1)="-",1,0)))</f>
        <v/>
      </c>
      <c r="M16" s="40" t="str">
        <f t="shared" si="0"/>
        <v/>
      </c>
      <c r="N16" s="41" t="str">
        <f t="shared" si="0"/>
        <v/>
      </c>
      <c r="O16" s="9"/>
    </row>
    <row r="17" spans="1:15" ht="21.6" customHeight="1" thickBot="1" x14ac:dyDescent="0.35">
      <c r="A17" s="62"/>
      <c r="B17" s="35" t="s">
        <v>45</v>
      </c>
      <c r="C17" s="36" t="str">
        <f>IF(C7&gt;"",C7,"")</f>
        <v xml:space="preserve">VILARDELL ALBERT </v>
      </c>
      <c r="D17" s="36" t="str">
        <f>IF(G6&gt;"",G6,"")</f>
        <v>LINDMÄE Erik</v>
      </c>
      <c r="E17" s="46"/>
      <c r="F17" s="44"/>
      <c r="G17" s="37"/>
      <c r="H17" s="37"/>
      <c r="I17" s="37"/>
      <c r="J17" s="37"/>
      <c r="K17" s="38" t="str">
        <f>IF(ISBLANK(F17),"",COUNTIF(F17:J17,"&gt;=0"))</f>
        <v/>
      </c>
      <c r="L17" s="39" t="str">
        <f>IF(ISBLANK(F17),"",(IF(LEFT(F17,1)="-",1,0)+IF(LEFT(G17,1)="-",1,0)+IF(LEFT(H17,1)="-",1,0)+IF(LEFT(I17,1)="-",1,0)+IF(LEFT(J17,1)="-",1,0)))</f>
        <v/>
      </c>
      <c r="M17" s="40" t="str">
        <f t="shared" si="0"/>
        <v/>
      </c>
      <c r="N17" s="41" t="str">
        <f t="shared" si="0"/>
        <v/>
      </c>
      <c r="O17" s="9"/>
    </row>
    <row r="18" spans="1:15" ht="21.6" customHeight="1" thickBot="1" x14ac:dyDescent="0.35">
      <c r="A18" s="62"/>
      <c r="B18" s="5"/>
      <c r="C18" s="5"/>
      <c r="D18" s="5"/>
      <c r="E18" s="5"/>
      <c r="F18" s="5"/>
      <c r="G18" s="5"/>
      <c r="H18" s="5"/>
      <c r="I18" s="49" t="s">
        <v>46</v>
      </c>
      <c r="J18" s="50"/>
      <c r="K18" s="51">
        <f>IF(ISBLANK(C6),"",SUM(K13:K17))</f>
        <v>7</v>
      </c>
      <c r="L18" s="51">
        <f>IF(ISBLANK(G6),"",SUM(L13:L17))</f>
        <v>4</v>
      </c>
      <c r="M18" s="52">
        <f>IF(ISBLANK(F13),"",SUM(M13:M17))</f>
        <v>2</v>
      </c>
      <c r="N18" s="53">
        <f>IF(ISBLANK(F13),"",SUM(N13:N17))</f>
        <v>1</v>
      </c>
      <c r="O18" s="9"/>
    </row>
    <row r="19" spans="1:15" ht="21.6" customHeight="1" x14ac:dyDescent="0.3">
      <c r="A19" s="62"/>
      <c r="B19" s="5" t="s">
        <v>47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3"/>
    </row>
    <row r="20" spans="1:15" ht="21.6" customHeight="1" x14ac:dyDescent="0.3">
      <c r="A20" s="62"/>
      <c r="B20" s="54"/>
      <c r="C20" s="5" t="s">
        <v>48</v>
      </c>
      <c r="D20" s="5" t="s">
        <v>49</v>
      </c>
      <c r="E20" s="3"/>
      <c r="F20" s="5"/>
      <c r="G20" s="5" t="s">
        <v>50</v>
      </c>
      <c r="H20" s="3"/>
      <c r="I20" s="5"/>
      <c r="J20" s="3" t="s">
        <v>51</v>
      </c>
      <c r="K20" s="3"/>
      <c r="L20" s="5"/>
      <c r="M20" s="5"/>
      <c r="N20" s="5"/>
      <c r="O20" s="13"/>
    </row>
    <row r="21" spans="1:15" ht="21.6" customHeight="1" thickBot="1" x14ac:dyDescent="0.35">
      <c r="A21" s="63"/>
      <c r="B21" s="55"/>
      <c r="C21" s="56" t="str">
        <f>C5</f>
        <v>ESP 3</v>
      </c>
      <c r="D21" s="5" t="str">
        <f>G5</f>
        <v>EST 1</v>
      </c>
      <c r="E21" s="5"/>
      <c r="F21" s="5"/>
      <c r="G21" s="5"/>
      <c r="H21" s="5"/>
      <c r="I21" s="5"/>
      <c r="J21" s="112" t="str">
        <f>IF(M18=2,C5,IF(N18=2,G5,IF(M18=5,IF(N18=5,"tasan",""),"")))</f>
        <v>ESP 3</v>
      </c>
      <c r="K21" s="112"/>
      <c r="L21" s="112"/>
      <c r="M21" s="112"/>
      <c r="N21" s="112"/>
      <c r="O21" s="9"/>
    </row>
    <row r="22" spans="1:15" ht="21.6" customHeight="1" x14ac:dyDescent="0.3">
      <c r="B22" s="57"/>
      <c r="C22" s="57"/>
      <c r="D22" s="57"/>
      <c r="E22" s="57"/>
      <c r="F22" s="57"/>
      <c r="G22" s="57"/>
      <c r="H22" s="57"/>
      <c r="I22" s="57"/>
      <c r="J22" s="58"/>
      <c r="K22" s="58"/>
      <c r="L22" s="58"/>
      <c r="M22" s="58"/>
      <c r="N22" s="58"/>
      <c r="O22" s="59"/>
    </row>
    <row r="23" spans="1:15" ht="21.6" customHeight="1" x14ac:dyDescent="0.3">
      <c r="A23" s="62"/>
    </row>
    <row r="24" spans="1:15" ht="21.6" customHeight="1" x14ac:dyDescent="0.3">
      <c r="A24" s="62"/>
      <c r="B24" s="3">
        <v>2</v>
      </c>
      <c r="C24" s="4" t="s">
        <v>20</v>
      </c>
      <c r="D24" s="5"/>
      <c r="E24" s="5"/>
      <c r="F24" s="3"/>
      <c r="G24" s="6" t="s">
        <v>21</v>
      </c>
      <c r="H24" s="7"/>
      <c r="I24" s="8"/>
      <c r="J24" s="115">
        <v>43440</v>
      </c>
      <c r="K24" s="115"/>
      <c r="L24" s="115"/>
      <c r="M24" s="115"/>
      <c r="N24" s="115"/>
      <c r="O24" s="9"/>
    </row>
    <row r="25" spans="1:15" ht="21.6" customHeight="1" x14ac:dyDescent="0.3">
      <c r="A25" s="9"/>
      <c r="B25" s="10"/>
      <c r="C25" s="10" t="s">
        <v>22</v>
      </c>
      <c r="D25" s="5"/>
      <c r="E25" s="5"/>
      <c r="F25" s="3"/>
      <c r="G25" s="6" t="s">
        <v>23</v>
      </c>
      <c r="H25" s="7"/>
      <c r="I25" s="8"/>
      <c r="J25" s="116" t="s">
        <v>24</v>
      </c>
      <c r="K25" s="116"/>
      <c r="L25" s="116"/>
      <c r="M25" s="116"/>
      <c r="N25" s="116"/>
      <c r="O25" s="9"/>
    </row>
    <row r="26" spans="1:15" ht="21.6" customHeight="1" x14ac:dyDescent="0.3">
      <c r="A26" s="9"/>
      <c r="B26" s="3"/>
      <c r="C26" s="11"/>
      <c r="D26" s="5"/>
      <c r="E26" s="5"/>
      <c r="F26" s="5"/>
      <c r="G26" s="12"/>
      <c r="H26" s="5"/>
      <c r="I26" s="5"/>
      <c r="J26" s="5"/>
      <c r="K26" s="5"/>
      <c r="L26" s="5"/>
      <c r="M26" s="5"/>
      <c r="N26" s="5"/>
      <c r="O26" s="13"/>
    </row>
    <row r="27" spans="1:15" ht="21.6" customHeight="1" x14ac:dyDescent="0.3">
      <c r="A27" s="9"/>
      <c r="B27" s="14" t="s">
        <v>25</v>
      </c>
      <c r="C27" s="117" t="s">
        <v>111</v>
      </c>
      <c r="D27" s="117"/>
      <c r="E27" s="15"/>
      <c r="F27" s="14" t="s">
        <v>25</v>
      </c>
      <c r="G27" s="16" t="s">
        <v>65</v>
      </c>
      <c r="H27" s="17"/>
      <c r="I27" s="17"/>
      <c r="J27" s="17"/>
      <c r="K27" s="17"/>
      <c r="L27" s="17"/>
      <c r="M27" s="17"/>
      <c r="N27" s="18"/>
      <c r="O27" s="9"/>
    </row>
    <row r="28" spans="1:15" ht="21.6" customHeight="1" x14ac:dyDescent="0.3">
      <c r="A28" s="62"/>
      <c r="B28" s="19" t="s">
        <v>26</v>
      </c>
      <c r="C28" s="113" t="s">
        <v>155</v>
      </c>
      <c r="D28" s="113"/>
      <c r="E28" s="20"/>
      <c r="F28" s="21" t="s">
        <v>27</v>
      </c>
      <c r="G28" s="114" t="s">
        <v>157</v>
      </c>
      <c r="H28" s="114"/>
      <c r="I28" s="114"/>
      <c r="J28" s="114"/>
      <c r="K28" s="114"/>
      <c r="L28" s="114"/>
      <c r="M28" s="114"/>
      <c r="N28" s="114"/>
      <c r="O28" s="9"/>
    </row>
    <row r="29" spans="1:15" ht="21.6" customHeight="1" x14ac:dyDescent="0.3">
      <c r="A29" s="9"/>
      <c r="B29" s="22" t="s">
        <v>28</v>
      </c>
      <c r="C29" s="113" t="s">
        <v>156</v>
      </c>
      <c r="D29" s="113"/>
      <c r="E29" s="20"/>
      <c r="F29" s="23" t="s">
        <v>29</v>
      </c>
      <c r="G29" s="113" t="s">
        <v>158</v>
      </c>
      <c r="H29" s="113"/>
      <c r="I29" s="113"/>
      <c r="J29" s="113"/>
      <c r="K29" s="113"/>
      <c r="L29" s="113"/>
      <c r="M29" s="113"/>
      <c r="N29" s="113"/>
      <c r="O29" s="9"/>
    </row>
    <row r="30" spans="1:15" ht="21.6" customHeight="1" x14ac:dyDescent="0.3">
      <c r="A30" s="9"/>
      <c r="B30" s="24" t="s">
        <v>30</v>
      </c>
      <c r="C30" s="25"/>
      <c r="D30" s="26"/>
      <c r="E30" s="27"/>
      <c r="F30" s="24" t="s">
        <v>30</v>
      </c>
      <c r="G30" s="25"/>
      <c r="H30" s="28"/>
      <c r="I30" s="28"/>
      <c r="J30" s="28"/>
      <c r="K30" s="28"/>
      <c r="L30" s="28"/>
      <c r="M30" s="28"/>
      <c r="N30" s="28"/>
      <c r="O30" s="13"/>
    </row>
    <row r="31" spans="1:15" ht="21.6" customHeight="1" x14ac:dyDescent="0.3">
      <c r="A31" s="62"/>
      <c r="B31" s="29"/>
      <c r="C31" s="113"/>
      <c r="D31" s="113"/>
      <c r="E31" s="20"/>
      <c r="F31" s="30"/>
      <c r="G31" s="114"/>
      <c r="H31" s="114"/>
      <c r="I31" s="114"/>
      <c r="J31" s="114"/>
      <c r="K31" s="114"/>
      <c r="L31" s="114"/>
      <c r="M31" s="114"/>
      <c r="N31" s="114"/>
      <c r="O31" s="9"/>
    </row>
    <row r="32" spans="1:15" ht="21.6" customHeight="1" x14ac:dyDescent="0.3">
      <c r="A32" s="62"/>
      <c r="B32" s="31"/>
      <c r="C32" s="113"/>
      <c r="D32" s="113"/>
      <c r="E32" s="20"/>
      <c r="F32" s="32"/>
      <c r="G32" s="113"/>
      <c r="H32" s="113"/>
      <c r="I32" s="113"/>
      <c r="J32" s="113"/>
      <c r="K32" s="113"/>
      <c r="L32" s="113"/>
      <c r="M32" s="113"/>
      <c r="N32" s="113"/>
      <c r="O32" s="9"/>
    </row>
    <row r="33" spans="1:15" ht="21.6" customHeight="1" x14ac:dyDescent="0.3">
      <c r="A33" s="9"/>
      <c r="B33" s="5"/>
      <c r="C33" s="5"/>
      <c r="D33" s="5"/>
      <c r="E33" s="5"/>
      <c r="F33" s="12" t="s">
        <v>31</v>
      </c>
      <c r="G33" s="12"/>
      <c r="H33" s="12"/>
      <c r="I33" s="12"/>
      <c r="J33" s="5"/>
      <c r="K33" s="5"/>
      <c r="L33" s="5"/>
      <c r="M33" s="33"/>
      <c r="N33" s="3"/>
      <c r="O33" s="13"/>
    </row>
    <row r="34" spans="1:15" ht="21.6" customHeight="1" x14ac:dyDescent="0.3">
      <c r="A34" s="9"/>
      <c r="B34" s="10" t="s">
        <v>32</v>
      </c>
      <c r="C34" s="5"/>
      <c r="D34" s="5"/>
      <c r="E34" s="5"/>
      <c r="F34" s="34" t="s">
        <v>33</v>
      </c>
      <c r="G34" s="34" t="s">
        <v>34</v>
      </c>
      <c r="H34" s="34" t="s">
        <v>35</v>
      </c>
      <c r="I34" s="34" t="s">
        <v>36</v>
      </c>
      <c r="J34" s="34" t="s">
        <v>37</v>
      </c>
      <c r="K34" s="111" t="s">
        <v>38</v>
      </c>
      <c r="L34" s="111"/>
      <c r="M34" s="34" t="s">
        <v>39</v>
      </c>
      <c r="N34" s="34" t="s">
        <v>40</v>
      </c>
      <c r="O34" s="9"/>
    </row>
    <row r="35" spans="1:15" ht="21.6" customHeight="1" x14ac:dyDescent="0.3">
      <c r="A35" s="9"/>
      <c r="B35" s="35" t="s">
        <v>41</v>
      </c>
      <c r="C35" s="36" t="str">
        <f>IF(C28&gt;"",C28,"")</f>
        <v>JANG SEONGIL</v>
      </c>
      <c r="D35" s="36" t="str">
        <f>IF(G28&gt;"",G28,"")</f>
        <v>Shevnin Semen</v>
      </c>
      <c r="E35" s="36" t="str">
        <f>IF(E28&gt;"",E28&amp;" - "&amp;I28,"")</f>
        <v/>
      </c>
      <c r="F35" s="37">
        <v>10</v>
      </c>
      <c r="G35" s="37">
        <v>8</v>
      </c>
      <c r="H35" s="37">
        <v>-10</v>
      </c>
      <c r="I35" s="37">
        <v>7</v>
      </c>
      <c r="J35" s="37"/>
      <c r="K35" s="38">
        <f>IF(ISBLANK(F35),"",COUNTIF(F35:J35,"&gt;=0"))</f>
        <v>3</v>
      </c>
      <c r="L35" s="39">
        <f>IF(ISBLANK(F35),"",(IF(LEFT(F35,1)="-",1,0)+IF(LEFT(G35,1)="-",1,0)+IF(LEFT(H35,1)="-",1,0)+IF(LEFT(I35,1)="-",1,0)+IF(LEFT(J35,1)="-",1,0)))</f>
        <v>1</v>
      </c>
      <c r="M35" s="40">
        <f t="shared" ref="M35:N39" si="1">IF(K35=3,1,"")</f>
        <v>1</v>
      </c>
      <c r="N35" s="41" t="str">
        <f t="shared" si="1"/>
        <v/>
      </c>
      <c r="O35" s="9"/>
    </row>
    <row r="36" spans="1:15" ht="21.6" customHeight="1" x14ac:dyDescent="0.3">
      <c r="A36" s="9"/>
      <c r="B36" s="35" t="s">
        <v>42</v>
      </c>
      <c r="C36" s="36" t="str">
        <f>IF(C29&gt;"",C29,"")</f>
        <v>LEE GIHUN</v>
      </c>
      <c r="D36" s="36" t="str">
        <f>IF(G29&gt;"",G29,"")</f>
        <v>Rozhkov Mikhail</v>
      </c>
      <c r="E36" s="36" t="str">
        <f>IF(E29&gt;"",E29&amp;" - "&amp;I29,"")</f>
        <v/>
      </c>
      <c r="F36" s="37">
        <v>7</v>
      </c>
      <c r="G36" s="37">
        <v>-7</v>
      </c>
      <c r="H36" s="37">
        <v>-8</v>
      </c>
      <c r="I36" s="37">
        <v>8</v>
      </c>
      <c r="J36" s="37">
        <v>2</v>
      </c>
      <c r="K36" s="38">
        <f>IF(ISBLANK(F36),"",COUNTIF(F36:J36,"&gt;=0"))</f>
        <v>3</v>
      </c>
      <c r="L36" s="39">
        <f>IF(ISBLANK(F36),"",(IF(LEFT(F36,1)="-",1,0)+IF(LEFT(G36,1)="-",1,0)+IF(LEFT(H36,1)="-",1,0)+IF(LEFT(I36,1)="-",1,0)+IF(LEFT(J36,1)="-",1,0)))</f>
        <v>2</v>
      </c>
      <c r="M36" s="40">
        <f t="shared" si="1"/>
        <v>1</v>
      </c>
      <c r="N36" s="41" t="str">
        <f t="shared" si="1"/>
        <v/>
      </c>
      <c r="O36" s="9"/>
    </row>
    <row r="37" spans="1:15" ht="21.6" customHeight="1" x14ac:dyDescent="0.3">
      <c r="A37" s="9"/>
      <c r="B37" s="42" t="s">
        <v>43</v>
      </c>
      <c r="C37" s="36" t="str">
        <f>IF(C31&gt;"",C31&amp;" / "&amp;C32,"")</f>
        <v/>
      </c>
      <c r="D37" s="36" t="str">
        <f>IF(G31&gt;"",G31&amp;" / "&amp;G32,"")</f>
        <v/>
      </c>
      <c r="E37" s="43"/>
      <c r="F37" s="44"/>
      <c r="G37" s="37"/>
      <c r="H37" s="37"/>
      <c r="I37" s="45"/>
      <c r="J37" s="45"/>
      <c r="K37" s="38" t="str">
        <f>IF(ISBLANK(F37),"",COUNTIF(F37:J37,"&gt;=0"))</f>
        <v/>
      </c>
      <c r="L37" s="39" t="str">
        <f>IF(ISBLANK(F37),"",(IF(LEFT(F37,1)="-",1,0)+IF(LEFT(G37,1)="-",1,0)+IF(LEFT(H37,1)="-",1,0)+IF(LEFT(I37,1)="-",1,0)+IF(LEFT(J37,1)="-",1,0)))</f>
        <v/>
      </c>
      <c r="M37" s="40" t="str">
        <f t="shared" si="1"/>
        <v/>
      </c>
      <c r="N37" s="41" t="str">
        <f t="shared" si="1"/>
        <v/>
      </c>
      <c r="O37" s="9"/>
    </row>
    <row r="38" spans="1:15" ht="21.6" customHeight="1" x14ac:dyDescent="0.3">
      <c r="A38" s="62"/>
      <c r="B38" s="35" t="s">
        <v>44</v>
      </c>
      <c r="C38" s="36" t="str">
        <f>IF(C28&gt;"",C28,"")</f>
        <v>JANG SEONGIL</v>
      </c>
      <c r="D38" s="36" t="str">
        <f>IF(G29&gt;"",G29,"")</f>
        <v>Rozhkov Mikhail</v>
      </c>
      <c r="E38" s="46"/>
      <c r="F38" s="47"/>
      <c r="G38" s="48"/>
      <c r="H38" s="45"/>
      <c r="I38" s="37"/>
      <c r="J38" s="37"/>
      <c r="K38" s="38" t="str">
        <f>IF(ISBLANK(F38),"",COUNTIF(F38:J38,"&gt;=0"))</f>
        <v/>
      </c>
      <c r="L38" s="39" t="str">
        <f>IF(ISBLANK(F38),"",(IF(LEFT(F38,1)="-",1,0)+IF(LEFT(G38,1)="-",1,0)+IF(LEFT(H38,1)="-",1,0)+IF(LEFT(I38,1)="-",1,0)+IF(LEFT(J38,1)="-",1,0)))</f>
        <v/>
      </c>
      <c r="M38" s="40" t="str">
        <f t="shared" si="1"/>
        <v/>
      </c>
      <c r="N38" s="41" t="str">
        <f t="shared" si="1"/>
        <v/>
      </c>
      <c r="O38" s="9"/>
    </row>
    <row r="39" spans="1:15" ht="21.6" customHeight="1" thickBot="1" x14ac:dyDescent="0.35">
      <c r="A39" s="62"/>
      <c r="B39" s="35" t="s">
        <v>45</v>
      </c>
      <c r="C39" s="36" t="str">
        <f>IF(C29&gt;"",C29,"")</f>
        <v>LEE GIHUN</v>
      </c>
      <c r="D39" s="36" t="str">
        <f>IF(G28&gt;"",G28,"")</f>
        <v>Shevnin Semen</v>
      </c>
      <c r="E39" s="46"/>
      <c r="F39" s="44"/>
      <c r="G39" s="37"/>
      <c r="H39" s="37"/>
      <c r="I39" s="37"/>
      <c r="J39" s="37"/>
      <c r="K39" s="38" t="str">
        <f>IF(ISBLANK(F39),"",COUNTIF(F39:J39,"&gt;=0"))</f>
        <v/>
      </c>
      <c r="L39" s="39" t="str">
        <f>IF(ISBLANK(F39),"",(IF(LEFT(F39,1)="-",1,0)+IF(LEFT(G39,1)="-",1,0)+IF(LEFT(H39,1)="-",1,0)+IF(LEFT(I39,1)="-",1,0)+IF(LEFT(J39,1)="-",1,0)))</f>
        <v/>
      </c>
      <c r="M39" s="40" t="str">
        <f t="shared" si="1"/>
        <v/>
      </c>
      <c r="N39" s="41" t="str">
        <f t="shared" si="1"/>
        <v/>
      </c>
      <c r="O39" s="9"/>
    </row>
    <row r="40" spans="1:15" ht="21.6" customHeight="1" thickBot="1" x14ac:dyDescent="0.35">
      <c r="A40" s="62"/>
      <c r="B40" s="5"/>
      <c r="C40" s="5"/>
      <c r="D40" s="5"/>
      <c r="E40" s="5"/>
      <c r="F40" s="5"/>
      <c r="G40" s="5"/>
      <c r="H40" s="5"/>
      <c r="I40" s="49" t="s">
        <v>46</v>
      </c>
      <c r="J40" s="50"/>
      <c r="K40" s="51">
        <f>IF(ISBLANK(C28),"",SUM(K35:K39))</f>
        <v>6</v>
      </c>
      <c r="L40" s="51">
        <f>IF(ISBLANK(G28),"",SUM(L35:L39))</f>
        <v>3</v>
      </c>
      <c r="M40" s="52">
        <f>IF(ISBLANK(F35),"",SUM(M35:M39))</f>
        <v>2</v>
      </c>
      <c r="N40" s="53">
        <f>IF(ISBLANK(F35),"",SUM(N35:N39))</f>
        <v>0</v>
      </c>
      <c r="O40" s="9"/>
    </row>
    <row r="41" spans="1:15" ht="21.6" customHeight="1" x14ac:dyDescent="0.3">
      <c r="A41" s="62"/>
      <c r="B41" s="5" t="s">
        <v>47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3"/>
    </row>
    <row r="42" spans="1:15" ht="21.6" customHeight="1" x14ac:dyDescent="0.3">
      <c r="A42" s="63"/>
      <c r="B42" s="54"/>
      <c r="C42" s="5" t="s">
        <v>48</v>
      </c>
      <c r="D42" s="5" t="s">
        <v>49</v>
      </c>
      <c r="E42" s="3"/>
      <c r="F42" s="5"/>
      <c r="G42" s="5" t="s">
        <v>50</v>
      </c>
      <c r="H42" s="3"/>
      <c r="I42" s="5"/>
      <c r="J42" s="3" t="s">
        <v>51</v>
      </c>
      <c r="K42" s="3"/>
      <c r="L42" s="5"/>
      <c r="M42" s="5"/>
      <c r="N42" s="5"/>
      <c r="O42" s="13"/>
    </row>
    <row r="43" spans="1:15" ht="21.6" customHeight="1" thickBot="1" x14ac:dyDescent="0.35">
      <c r="B43" s="55"/>
      <c r="C43" s="56" t="str">
        <f>C27</f>
        <v>KOR 1</v>
      </c>
      <c r="D43" s="5" t="str">
        <f>G27</f>
        <v>RUS 2</v>
      </c>
      <c r="E43" s="5"/>
      <c r="F43" s="5"/>
      <c r="G43" s="5"/>
      <c r="H43" s="5"/>
      <c r="I43" s="5"/>
      <c r="J43" s="112" t="str">
        <f>IF(M40=2,C27,IF(N40=2,G27,IF(M40=5,IF(N40=5,"tasan",""),"")))</f>
        <v>KOR 1</v>
      </c>
      <c r="K43" s="112"/>
      <c r="L43" s="112"/>
      <c r="M43" s="112"/>
      <c r="N43" s="112"/>
      <c r="O43" s="9"/>
    </row>
    <row r="44" spans="1:15" ht="21.6" customHeight="1" x14ac:dyDescent="0.3">
      <c r="A44" s="62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59"/>
    </row>
    <row r="45" spans="1:15" ht="21.6" customHeight="1" x14ac:dyDescent="0.3">
      <c r="A45" s="62"/>
    </row>
    <row r="46" spans="1:15" ht="21.6" customHeight="1" x14ac:dyDescent="0.3">
      <c r="A46" s="62"/>
      <c r="B46" s="3">
        <v>3</v>
      </c>
      <c r="C46" s="4" t="s">
        <v>20</v>
      </c>
      <c r="D46" s="5"/>
      <c r="E46" s="5"/>
      <c r="F46" s="3"/>
      <c r="G46" s="6" t="s">
        <v>21</v>
      </c>
      <c r="H46" s="7"/>
      <c r="I46" s="8"/>
      <c r="J46" s="115">
        <v>43440</v>
      </c>
      <c r="K46" s="115"/>
      <c r="L46" s="115"/>
      <c r="M46" s="115"/>
      <c r="N46" s="115"/>
      <c r="O46" s="9"/>
    </row>
    <row r="47" spans="1:15" ht="21.6" customHeight="1" x14ac:dyDescent="0.3">
      <c r="A47" s="9"/>
      <c r="B47" s="10"/>
      <c r="C47" s="10" t="s">
        <v>22</v>
      </c>
      <c r="D47" s="5"/>
      <c r="E47" s="5"/>
      <c r="F47" s="3"/>
      <c r="G47" s="6" t="s">
        <v>23</v>
      </c>
      <c r="H47" s="7"/>
      <c r="I47" s="8"/>
      <c r="J47" s="116" t="s">
        <v>24</v>
      </c>
      <c r="K47" s="116"/>
      <c r="L47" s="116"/>
      <c r="M47" s="116"/>
      <c r="N47" s="116"/>
      <c r="O47" s="9"/>
    </row>
    <row r="48" spans="1:15" ht="21.6" customHeight="1" x14ac:dyDescent="0.3">
      <c r="A48" s="9"/>
      <c r="B48" s="3"/>
      <c r="C48" s="11"/>
      <c r="D48" s="5"/>
      <c r="E48" s="5"/>
      <c r="F48" s="5"/>
      <c r="G48" s="12"/>
      <c r="H48" s="5"/>
      <c r="I48" s="5"/>
      <c r="J48" s="5"/>
      <c r="K48" s="5"/>
      <c r="L48" s="5"/>
      <c r="M48" s="5"/>
      <c r="N48" s="5"/>
      <c r="O48" s="13"/>
    </row>
    <row r="49" spans="1:15" ht="21.6" customHeight="1" x14ac:dyDescent="0.3">
      <c r="A49" s="9"/>
      <c r="B49" s="14" t="s">
        <v>25</v>
      </c>
      <c r="C49" s="117" t="s">
        <v>59</v>
      </c>
      <c r="D49" s="117"/>
      <c r="E49" s="15"/>
      <c r="F49" s="14" t="s">
        <v>25</v>
      </c>
      <c r="G49" s="16" t="s">
        <v>60</v>
      </c>
      <c r="H49" s="17"/>
      <c r="I49" s="17"/>
      <c r="J49" s="17"/>
      <c r="K49" s="17"/>
      <c r="L49" s="17"/>
      <c r="M49" s="17"/>
      <c r="N49" s="18"/>
      <c r="O49" s="9"/>
    </row>
    <row r="50" spans="1:15" ht="21.6" customHeight="1" x14ac:dyDescent="0.3">
      <c r="A50" s="62"/>
      <c r="B50" s="19" t="s">
        <v>26</v>
      </c>
      <c r="C50" t="s">
        <v>147</v>
      </c>
      <c r="E50" s="20"/>
      <c r="F50" s="21" t="s">
        <v>27</v>
      </c>
      <c r="G50" t="s">
        <v>149</v>
      </c>
      <c r="O50" s="9"/>
    </row>
    <row r="51" spans="1:15" ht="21.6" customHeight="1" x14ac:dyDescent="0.3">
      <c r="A51" s="9"/>
      <c r="B51" s="22" t="s">
        <v>28</v>
      </c>
      <c r="C51" t="s">
        <v>148</v>
      </c>
      <c r="E51" s="20"/>
      <c r="F51" s="23" t="s">
        <v>29</v>
      </c>
      <c r="G51" s="118" t="s">
        <v>150</v>
      </c>
      <c r="H51" s="119"/>
      <c r="I51" s="119"/>
      <c r="J51" s="119"/>
      <c r="K51" s="119"/>
      <c r="L51" s="119"/>
      <c r="M51" s="119"/>
      <c r="N51" s="120"/>
      <c r="O51" s="9"/>
    </row>
    <row r="52" spans="1:15" ht="21.6" customHeight="1" x14ac:dyDescent="0.3">
      <c r="A52" s="9"/>
      <c r="B52" s="24" t="s">
        <v>30</v>
      </c>
      <c r="C52" s="25"/>
      <c r="D52" s="26"/>
      <c r="E52" s="27"/>
      <c r="F52" s="24" t="s">
        <v>30</v>
      </c>
      <c r="G52" s="25"/>
      <c r="H52" s="28"/>
      <c r="I52" s="28"/>
      <c r="J52" s="28"/>
      <c r="K52" s="28"/>
      <c r="L52" s="28"/>
      <c r="M52" s="28"/>
      <c r="N52" s="28"/>
      <c r="O52" s="13"/>
    </row>
    <row r="53" spans="1:15" ht="21.6" customHeight="1" x14ac:dyDescent="0.3">
      <c r="A53" s="62"/>
      <c r="B53" s="29"/>
      <c r="C53" s="113"/>
      <c r="D53" s="113"/>
      <c r="E53" s="20"/>
      <c r="F53" s="30"/>
      <c r="G53" s="114"/>
      <c r="H53" s="114"/>
      <c r="I53" s="114"/>
      <c r="J53" s="114"/>
      <c r="K53" s="114"/>
      <c r="L53" s="114"/>
      <c r="M53" s="114"/>
      <c r="N53" s="114"/>
      <c r="O53" s="9"/>
    </row>
    <row r="54" spans="1:15" ht="21.6" customHeight="1" x14ac:dyDescent="0.3">
      <c r="A54" s="62"/>
      <c r="B54" s="31"/>
      <c r="C54" s="113"/>
      <c r="D54" s="113"/>
      <c r="E54" s="20"/>
      <c r="F54" s="32"/>
      <c r="G54" s="113"/>
      <c r="H54" s="113"/>
      <c r="I54" s="113"/>
      <c r="J54" s="113"/>
      <c r="K54" s="113"/>
      <c r="L54" s="113"/>
      <c r="M54" s="113"/>
      <c r="N54" s="113"/>
      <c r="O54" s="9"/>
    </row>
    <row r="55" spans="1:15" ht="21.6" customHeight="1" x14ac:dyDescent="0.3">
      <c r="A55" s="9"/>
      <c r="B55" s="5"/>
      <c r="C55" s="5"/>
      <c r="D55" s="5"/>
      <c r="E55" s="5"/>
      <c r="F55" s="12" t="s">
        <v>31</v>
      </c>
      <c r="G55" s="12"/>
      <c r="H55" s="12"/>
      <c r="I55" s="12"/>
      <c r="J55" s="5"/>
      <c r="K55" s="5"/>
      <c r="L55" s="5"/>
      <c r="M55" s="33"/>
      <c r="N55" s="3"/>
      <c r="O55" s="13"/>
    </row>
    <row r="56" spans="1:15" ht="21.6" customHeight="1" x14ac:dyDescent="0.3">
      <c r="A56" s="9"/>
      <c r="B56" s="10" t="s">
        <v>32</v>
      </c>
      <c r="C56" s="5"/>
      <c r="D56" s="5"/>
      <c r="E56" s="5"/>
      <c r="F56" s="34" t="s">
        <v>33</v>
      </c>
      <c r="G56" s="34" t="s">
        <v>34</v>
      </c>
      <c r="H56" s="34" t="s">
        <v>35</v>
      </c>
      <c r="I56" s="34" t="s">
        <v>36</v>
      </c>
      <c r="J56" s="34" t="s">
        <v>37</v>
      </c>
      <c r="K56" s="111" t="s">
        <v>38</v>
      </c>
      <c r="L56" s="111"/>
      <c r="M56" s="34" t="s">
        <v>39</v>
      </c>
      <c r="N56" s="34" t="s">
        <v>40</v>
      </c>
      <c r="O56" s="9"/>
    </row>
    <row r="57" spans="1:15" ht="21.6" customHeight="1" x14ac:dyDescent="0.3">
      <c r="A57" s="9"/>
      <c r="B57" s="35" t="s">
        <v>41</v>
      </c>
      <c r="C57" s="36" t="str">
        <f>IF(C50&gt;"",C50,"")</f>
        <v>GREBENIUK Andriy</v>
      </c>
      <c r="D57" s="36" t="str">
        <f>IF(G50&gt;"",G50,"")</f>
        <v>Buch Andersen Martin</v>
      </c>
      <c r="E57" s="36" t="str">
        <f>IF(E50&gt;"",E50&amp;" - "&amp;I50,"")</f>
        <v/>
      </c>
      <c r="F57" s="37">
        <v>6</v>
      </c>
      <c r="G57" s="37">
        <v>-6</v>
      </c>
      <c r="H57" s="37">
        <v>6</v>
      </c>
      <c r="I57" s="37">
        <v>7</v>
      </c>
      <c r="J57" s="37"/>
      <c r="K57" s="38">
        <f>IF(ISBLANK(F57),"",COUNTIF(F57:J57,"&gt;=0"))</f>
        <v>3</v>
      </c>
      <c r="L57" s="39">
        <f>IF(ISBLANK(F57),"",(IF(LEFT(F57,1)="-",1,0)+IF(LEFT(G57,1)="-",1,0)+IF(LEFT(H57,1)="-",1,0)+IF(LEFT(I57,1)="-",1,0)+IF(LEFT(J57,1)="-",1,0)))</f>
        <v>1</v>
      </c>
      <c r="M57" s="40">
        <f t="shared" ref="M57:N61" si="2">IF(K57=3,1,"")</f>
        <v>1</v>
      </c>
      <c r="N57" s="41" t="str">
        <f t="shared" si="2"/>
        <v/>
      </c>
      <c r="O57" s="9"/>
    </row>
    <row r="58" spans="1:15" ht="21.6" customHeight="1" x14ac:dyDescent="0.3">
      <c r="A58" s="9"/>
      <c r="B58" s="35" t="s">
        <v>42</v>
      </c>
      <c r="C58" s="36" t="str">
        <f>IF(C51&gt;"",C51,"")</f>
        <v>LIMONOV Anton</v>
      </c>
      <c r="D58" s="36" t="str">
        <f>IF(G51&gt;"",G51,"")</f>
        <v>Bergstrøm Christensen Thor</v>
      </c>
      <c r="E58" s="36" t="str">
        <f>IF(E51&gt;"",E51&amp;" - "&amp;I51,"")</f>
        <v/>
      </c>
      <c r="F58" s="37">
        <v>6</v>
      </c>
      <c r="G58" s="37">
        <v>2</v>
      </c>
      <c r="H58" s="37">
        <v>8</v>
      </c>
      <c r="I58" s="37"/>
      <c r="J58" s="37"/>
      <c r="K58" s="38">
        <f>IF(ISBLANK(F58),"",COUNTIF(F58:J58,"&gt;=0"))</f>
        <v>3</v>
      </c>
      <c r="L58" s="39">
        <f>IF(ISBLANK(F58),"",(IF(LEFT(F58,1)="-",1,0)+IF(LEFT(G58,1)="-",1,0)+IF(LEFT(H58,1)="-",1,0)+IF(LEFT(I58,1)="-",1,0)+IF(LEFT(J58,1)="-",1,0)))</f>
        <v>0</v>
      </c>
      <c r="M58" s="40">
        <f t="shared" si="2"/>
        <v>1</v>
      </c>
      <c r="N58" s="41" t="str">
        <f t="shared" si="2"/>
        <v/>
      </c>
      <c r="O58" s="9"/>
    </row>
    <row r="59" spans="1:15" ht="21.6" customHeight="1" x14ac:dyDescent="0.3">
      <c r="A59" s="9"/>
      <c r="B59" s="42" t="s">
        <v>43</v>
      </c>
      <c r="C59" s="36" t="str">
        <f>IF(C53&gt;"",C53&amp;" / "&amp;C54,"")</f>
        <v/>
      </c>
      <c r="D59" s="36" t="str">
        <f>IF(G53&gt;"",G53&amp;" / "&amp;G54,"")</f>
        <v/>
      </c>
      <c r="E59" s="43"/>
      <c r="F59" s="44"/>
      <c r="G59" s="37"/>
      <c r="H59" s="37"/>
      <c r="I59" s="45"/>
      <c r="J59" s="45"/>
      <c r="K59" s="38" t="str">
        <f>IF(ISBLANK(F59),"",COUNTIF(F59:J59,"&gt;=0"))</f>
        <v/>
      </c>
      <c r="L59" s="39" t="str">
        <f>IF(ISBLANK(F59),"",(IF(LEFT(F59,1)="-",1,0)+IF(LEFT(G59,1)="-",1,0)+IF(LEFT(H59,1)="-",1,0)+IF(LEFT(I59,1)="-",1,0)+IF(LEFT(J59,1)="-",1,0)))</f>
        <v/>
      </c>
      <c r="M59" s="40" t="str">
        <f t="shared" si="2"/>
        <v/>
      </c>
      <c r="N59" s="41" t="str">
        <f t="shared" si="2"/>
        <v/>
      </c>
      <c r="O59" s="9"/>
    </row>
    <row r="60" spans="1:15" ht="21.6" customHeight="1" x14ac:dyDescent="0.3">
      <c r="A60" s="62"/>
      <c r="B60" s="35" t="s">
        <v>44</v>
      </c>
      <c r="C60" s="36" t="str">
        <f>IF(C50&gt;"",C50,"")</f>
        <v>GREBENIUK Andriy</v>
      </c>
      <c r="D60" s="36" t="str">
        <f>IF(G51&gt;"",G51,"")</f>
        <v>Bergstrøm Christensen Thor</v>
      </c>
      <c r="E60" s="46"/>
      <c r="F60" s="47"/>
      <c r="G60" s="48"/>
      <c r="H60" s="45"/>
      <c r="I60" s="37"/>
      <c r="J60" s="37"/>
      <c r="K60" s="38" t="str">
        <f>IF(ISBLANK(F60),"",COUNTIF(F60:J60,"&gt;=0"))</f>
        <v/>
      </c>
      <c r="L60" s="39" t="str">
        <f>IF(ISBLANK(F60),"",(IF(LEFT(F60,1)="-",1,0)+IF(LEFT(G60,1)="-",1,0)+IF(LEFT(H60,1)="-",1,0)+IF(LEFT(I60,1)="-",1,0)+IF(LEFT(J60,1)="-",1,0)))</f>
        <v/>
      </c>
      <c r="M60" s="40" t="str">
        <f t="shared" si="2"/>
        <v/>
      </c>
      <c r="N60" s="41" t="str">
        <f t="shared" si="2"/>
        <v/>
      </c>
      <c r="O60" s="9"/>
    </row>
    <row r="61" spans="1:15" ht="21.6" customHeight="1" thickBot="1" x14ac:dyDescent="0.35">
      <c r="A61" s="62"/>
      <c r="B61" s="35" t="s">
        <v>45</v>
      </c>
      <c r="C61" s="36" t="str">
        <f>IF(C51&gt;"",C51,"")</f>
        <v>LIMONOV Anton</v>
      </c>
      <c r="D61" s="36" t="str">
        <f>IF(G50&gt;"",G50,"")</f>
        <v>Buch Andersen Martin</v>
      </c>
      <c r="E61" s="46"/>
      <c r="F61" s="44"/>
      <c r="G61" s="37"/>
      <c r="H61" s="37"/>
      <c r="I61" s="37"/>
      <c r="J61" s="37"/>
      <c r="K61" s="38" t="str">
        <f>IF(ISBLANK(F61),"",COUNTIF(F61:J61,"&gt;=0"))</f>
        <v/>
      </c>
      <c r="L61" s="39" t="str">
        <f>IF(ISBLANK(F61),"",(IF(LEFT(F61,1)="-",1,0)+IF(LEFT(G61,1)="-",1,0)+IF(LEFT(H61,1)="-",1,0)+IF(LEFT(I61,1)="-",1,0)+IF(LEFT(J61,1)="-",1,0)))</f>
        <v/>
      </c>
      <c r="M61" s="40" t="str">
        <f t="shared" si="2"/>
        <v/>
      </c>
      <c r="N61" s="41" t="str">
        <f t="shared" si="2"/>
        <v/>
      </c>
      <c r="O61" s="9"/>
    </row>
    <row r="62" spans="1:15" ht="21.6" customHeight="1" thickBot="1" x14ac:dyDescent="0.35">
      <c r="A62" s="62"/>
      <c r="B62" s="5"/>
      <c r="C62" s="5"/>
      <c r="D62" s="5"/>
      <c r="E62" s="5"/>
      <c r="F62" s="5"/>
      <c r="G62" s="5"/>
      <c r="H62" s="5"/>
      <c r="I62" s="49" t="s">
        <v>46</v>
      </c>
      <c r="J62" s="50"/>
      <c r="K62" s="51">
        <f>IF(ISBLANK(C50),"",SUM(K57:K61))</f>
        <v>6</v>
      </c>
      <c r="L62" s="51">
        <f>IF(ISBLANK(G50),"",SUM(L57:L61))</f>
        <v>1</v>
      </c>
      <c r="M62" s="52">
        <f>IF(ISBLANK(F57),"",SUM(M57:M61))</f>
        <v>2</v>
      </c>
      <c r="N62" s="53">
        <f>IF(ISBLANK(F57),"",SUM(N57:N61))</f>
        <v>0</v>
      </c>
      <c r="O62" s="9"/>
    </row>
    <row r="63" spans="1:15" ht="21.6" customHeight="1" x14ac:dyDescent="0.3">
      <c r="A63" s="62"/>
      <c r="B63" s="5" t="s">
        <v>47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3"/>
    </row>
    <row r="64" spans="1:15" ht="21.6" customHeight="1" x14ac:dyDescent="0.3">
      <c r="A64" s="63"/>
      <c r="B64" s="54"/>
      <c r="C64" s="5" t="s">
        <v>48</v>
      </c>
      <c r="D64" s="5" t="s">
        <v>49</v>
      </c>
      <c r="E64" s="3"/>
      <c r="F64" s="5"/>
      <c r="G64" s="5" t="s">
        <v>50</v>
      </c>
      <c r="H64" s="3"/>
      <c r="I64" s="5"/>
      <c r="J64" s="3" t="s">
        <v>51</v>
      </c>
      <c r="K64" s="3"/>
      <c r="L64" s="5"/>
      <c r="M64" s="5"/>
      <c r="N64" s="5"/>
      <c r="O64" s="13"/>
    </row>
    <row r="65" spans="1:15" ht="21.6" customHeight="1" thickBot="1" x14ac:dyDescent="0.35">
      <c r="B65" s="55"/>
      <c r="C65" s="56" t="str">
        <f>C49</f>
        <v>UKR</v>
      </c>
      <c r="D65" s="5" t="str">
        <f>G49</f>
        <v>DEN</v>
      </c>
      <c r="E65" s="5"/>
      <c r="F65" s="5"/>
      <c r="G65" s="5"/>
      <c r="H65" s="5"/>
      <c r="I65" s="5"/>
      <c r="J65" s="112" t="str">
        <f>IF(M62=2,C49,IF(N62=2,G49,IF(M62=5,IF(N62=5,"tasan",""),"")))</f>
        <v>UKR</v>
      </c>
      <c r="K65" s="112"/>
      <c r="L65" s="112"/>
      <c r="M65" s="112"/>
      <c r="N65" s="112"/>
      <c r="O65" s="9"/>
    </row>
    <row r="66" spans="1:15" ht="21.6" customHeight="1" x14ac:dyDescent="0.3">
      <c r="A66" s="62"/>
      <c r="B66" s="57"/>
      <c r="C66" s="57"/>
      <c r="D66" s="57"/>
      <c r="E66" s="57"/>
      <c r="F66" s="57"/>
      <c r="G66" s="57"/>
      <c r="H66" s="57"/>
      <c r="I66" s="57"/>
      <c r="J66" s="58"/>
      <c r="K66" s="58"/>
      <c r="L66" s="58"/>
      <c r="M66" s="58"/>
      <c r="N66" s="58"/>
      <c r="O66" s="59"/>
    </row>
    <row r="67" spans="1:15" ht="21.6" customHeight="1" x14ac:dyDescent="0.3">
      <c r="A67" s="62"/>
    </row>
    <row r="68" spans="1:15" ht="21.6" customHeight="1" x14ac:dyDescent="0.3">
      <c r="A68" s="62"/>
      <c r="B68" s="3">
        <v>4</v>
      </c>
      <c r="C68" s="4" t="s">
        <v>20</v>
      </c>
      <c r="D68" s="5"/>
      <c r="E68" s="5"/>
      <c r="F68" s="3"/>
      <c r="G68" s="6" t="s">
        <v>21</v>
      </c>
      <c r="H68" s="7"/>
      <c r="I68" s="8"/>
      <c r="J68" s="115">
        <v>43440</v>
      </c>
      <c r="K68" s="115"/>
      <c r="L68" s="115"/>
      <c r="M68" s="115"/>
      <c r="N68" s="115"/>
      <c r="O68" s="9"/>
    </row>
    <row r="69" spans="1:15" ht="21.6" customHeight="1" x14ac:dyDescent="0.3">
      <c r="A69" s="9"/>
      <c r="B69" s="10"/>
      <c r="C69" s="10" t="s">
        <v>22</v>
      </c>
      <c r="D69" s="5"/>
      <c r="E69" s="5"/>
      <c r="F69" s="3"/>
      <c r="G69" s="6" t="s">
        <v>23</v>
      </c>
      <c r="H69" s="7"/>
      <c r="I69" s="8"/>
      <c r="J69" s="116" t="s">
        <v>24</v>
      </c>
      <c r="K69" s="116"/>
      <c r="L69" s="116"/>
      <c r="M69" s="116"/>
      <c r="N69" s="116"/>
      <c r="O69" s="9"/>
    </row>
    <row r="70" spans="1:15" ht="21.6" customHeight="1" x14ac:dyDescent="0.3">
      <c r="A70" s="9"/>
      <c r="B70" s="3"/>
      <c r="C70" s="11"/>
      <c r="D70" s="5"/>
      <c r="E70" s="5"/>
      <c r="F70" s="5"/>
      <c r="G70" s="12"/>
      <c r="H70" s="5"/>
      <c r="I70" s="5"/>
      <c r="J70" s="5"/>
      <c r="K70" s="5"/>
      <c r="L70" s="5"/>
      <c r="M70" s="5"/>
      <c r="N70" s="5"/>
      <c r="O70" s="13"/>
    </row>
    <row r="71" spans="1:15" ht="21.6" customHeight="1" x14ac:dyDescent="0.3">
      <c r="A71" s="9"/>
      <c r="B71" s="14" t="s">
        <v>25</v>
      </c>
      <c r="C71" s="117" t="s">
        <v>118</v>
      </c>
      <c r="D71" s="117"/>
      <c r="E71" s="15"/>
      <c r="F71" s="14" t="s">
        <v>25</v>
      </c>
      <c r="G71" s="16" t="s">
        <v>78</v>
      </c>
      <c r="H71" s="17"/>
      <c r="I71" s="17"/>
      <c r="J71" s="17"/>
      <c r="K71" s="17"/>
      <c r="L71" s="17"/>
      <c r="M71" s="17"/>
      <c r="N71" s="18"/>
      <c r="O71" s="9"/>
    </row>
    <row r="72" spans="1:15" ht="21.6" customHeight="1" x14ac:dyDescent="0.3">
      <c r="A72" s="62"/>
      <c r="B72" s="19" t="s">
        <v>26</v>
      </c>
      <c r="C72" s="113" t="s">
        <v>167</v>
      </c>
      <c r="D72" s="113"/>
      <c r="E72" s="20"/>
      <c r="F72" s="21" t="s">
        <v>27</v>
      </c>
      <c r="G72" s="114" t="s">
        <v>169</v>
      </c>
      <c r="H72" s="114"/>
      <c r="I72" s="114"/>
      <c r="J72" s="114"/>
      <c r="K72" s="114"/>
      <c r="L72" s="114"/>
      <c r="M72" s="114"/>
      <c r="N72" s="114"/>
      <c r="O72" s="9"/>
    </row>
    <row r="73" spans="1:15" ht="21.6" customHeight="1" x14ac:dyDescent="0.3">
      <c r="A73" s="9"/>
      <c r="B73" s="22" t="s">
        <v>28</v>
      </c>
      <c r="C73" s="113" t="s">
        <v>168</v>
      </c>
      <c r="D73" s="113"/>
      <c r="E73" s="20"/>
      <c r="F73" s="23" t="s">
        <v>29</v>
      </c>
      <c r="G73" s="113" t="s">
        <v>170</v>
      </c>
      <c r="H73" s="113"/>
      <c r="I73" s="113"/>
      <c r="J73" s="113"/>
      <c r="K73" s="113"/>
      <c r="L73" s="113"/>
      <c r="M73" s="113"/>
      <c r="N73" s="113"/>
      <c r="O73" s="9"/>
    </row>
    <row r="74" spans="1:15" ht="21.6" customHeight="1" x14ac:dyDescent="0.3">
      <c r="A74" s="9"/>
      <c r="B74" s="24" t="s">
        <v>30</v>
      </c>
      <c r="C74" s="25"/>
      <c r="D74" s="26"/>
      <c r="E74" s="27"/>
      <c r="F74" s="24" t="s">
        <v>30</v>
      </c>
      <c r="G74" s="25"/>
      <c r="H74" s="28"/>
      <c r="I74" s="28"/>
      <c r="J74" s="28"/>
      <c r="K74" s="28"/>
      <c r="L74" s="28"/>
      <c r="M74" s="28"/>
      <c r="N74" s="28"/>
      <c r="O74" s="13"/>
    </row>
    <row r="75" spans="1:15" ht="21.6" customHeight="1" x14ac:dyDescent="0.3">
      <c r="A75" s="62"/>
      <c r="B75" s="29"/>
      <c r="C75" s="113"/>
      <c r="D75" s="113"/>
      <c r="E75" s="20"/>
      <c r="F75" s="30"/>
      <c r="G75" s="114"/>
      <c r="H75" s="114"/>
      <c r="I75" s="114"/>
      <c r="J75" s="114"/>
      <c r="K75" s="114"/>
      <c r="L75" s="114"/>
      <c r="M75" s="114"/>
      <c r="N75" s="114"/>
      <c r="O75" s="9"/>
    </row>
    <row r="76" spans="1:15" ht="21.6" customHeight="1" x14ac:dyDescent="0.3">
      <c r="A76" s="62"/>
      <c r="B76" s="31"/>
      <c r="C76" s="113"/>
      <c r="D76" s="113"/>
      <c r="E76" s="20"/>
      <c r="F76" s="32"/>
      <c r="G76" s="113"/>
      <c r="H76" s="113"/>
      <c r="I76" s="113"/>
      <c r="J76" s="113"/>
      <c r="K76" s="113"/>
      <c r="L76" s="113"/>
      <c r="M76" s="113"/>
      <c r="N76" s="113"/>
      <c r="O76" s="9"/>
    </row>
    <row r="77" spans="1:15" ht="21.6" customHeight="1" x14ac:dyDescent="0.3">
      <c r="A77" s="9"/>
      <c r="B77" s="5"/>
      <c r="C77" s="5"/>
      <c r="D77" s="5"/>
      <c r="E77" s="5"/>
      <c r="F77" s="12" t="s">
        <v>31</v>
      </c>
      <c r="G77" s="12"/>
      <c r="H77" s="12"/>
      <c r="I77" s="12"/>
      <c r="J77" s="5"/>
      <c r="K77" s="5"/>
      <c r="L77" s="5"/>
      <c r="M77" s="33"/>
      <c r="N77" s="3"/>
      <c r="O77" s="13"/>
    </row>
    <row r="78" spans="1:15" ht="21.6" customHeight="1" x14ac:dyDescent="0.3">
      <c r="A78" s="9"/>
      <c r="B78" s="10" t="s">
        <v>32</v>
      </c>
      <c r="C78" s="5"/>
      <c r="D78" s="5"/>
      <c r="E78" s="5"/>
      <c r="F78" s="34" t="s">
        <v>33</v>
      </c>
      <c r="G78" s="34" t="s">
        <v>34</v>
      </c>
      <c r="H78" s="34" t="s">
        <v>35</v>
      </c>
      <c r="I78" s="34" t="s">
        <v>36</v>
      </c>
      <c r="J78" s="34" t="s">
        <v>37</v>
      </c>
      <c r="K78" s="111" t="s">
        <v>38</v>
      </c>
      <c r="L78" s="111"/>
      <c r="M78" s="34" t="s">
        <v>39</v>
      </c>
      <c r="N78" s="34" t="s">
        <v>40</v>
      </c>
      <c r="O78" s="9"/>
    </row>
    <row r="79" spans="1:15" ht="21.6" customHeight="1" x14ac:dyDescent="0.3">
      <c r="A79" s="9"/>
      <c r="B79" s="35" t="s">
        <v>41</v>
      </c>
      <c r="C79" s="36" t="str">
        <f>IF(C72&gt;"",C72,"")</f>
        <v>Vetvik Finn</v>
      </c>
      <c r="D79" s="36" t="str">
        <f>IF(G72&gt;"",G72,"")</f>
        <v>GUTIÉRREZ MARC</v>
      </c>
      <c r="E79" s="36" t="str">
        <f>IF(E72&gt;"",E72&amp;" - "&amp;I72,"")</f>
        <v/>
      </c>
      <c r="F79" s="37">
        <v>4</v>
      </c>
      <c r="G79" s="37">
        <v>-8</v>
      </c>
      <c r="H79" s="37">
        <v>11</v>
      </c>
      <c r="I79" s="37">
        <v>-2</v>
      </c>
      <c r="J79" s="37">
        <v>9</v>
      </c>
      <c r="K79" s="38">
        <f>IF(ISBLANK(F79),"",COUNTIF(F79:J79,"&gt;=0"))</f>
        <v>3</v>
      </c>
      <c r="L79" s="39">
        <f>IF(ISBLANK(F79),"",(IF(LEFT(F79,1)="-",1,0)+IF(LEFT(G79,1)="-",1,0)+IF(LEFT(H79,1)="-",1,0)+IF(LEFT(I79,1)="-",1,0)+IF(LEFT(J79,1)="-",1,0)))</f>
        <v>2</v>
      </c>
      <c r="M79" s="40">
        <f t="shared" ref="M79:N83" si="3">IF(K79=3,1,"")</f>
        <v>1</v>
      </c>
      <c r="N79" s="41" t="str">
        <f t="shared" si="3"/>
        <v/>
      </c>
      <c r="O79" s="9"/>
    </row>
    <row r="80" spans="1:15" ht="21.6" customHeight="1" x14ac:dyDescent="0.3">
      <c r="A80" s="9"/>
      <c r="B80" s="35" t="s">
        <v>42</v>
      </c>
      <c r="C80" s="36" t="str">
        <f>IF(C73&gt;"",C73,"")</f>
        <v>Babsvik Marlone</v>
      </c>
      <c r="D80" s="36" t="str">
        <f>IF(G73&gt;"",G73,"")</f>
        <v>VALERO JAVIER</v>
      </c>
      <c r="E80" s="36" t="str">
        <f>IF(E73&gt;"",E73&amp;" - "&amp;I73,"")</f>
        <v/>
      </c>
      <c r="F80" s="37">
        <v>9</v>
      </c>
      <c r="G80" s="37">
        <v>9</v>
      </c>
      <c r="H80" s="37">
        <v>-8</v>
      </c>
      <c r="I80" s="37">
        <v>-5</v>
      </c>
      <c r="J80" s="37">
        <v>-1</v>
      </c>
      <c r="K80" s="38">
        <f>IF(ISBLANK(F80),"",COUNTIF(F80:J80,"&gt;=0"))</f>
        <v>2</v>
      </c>
      <c r="L80" s="39">
        <f>IF(ISBLANK(F80),"",(IF(LEFT(F80,1)="-",1,0)+IF(LEFT(G80,1)="-",1,0)+IF(LEFT(H80,1)="-",1,0)+IF(LEFT(I80,1)="-",1,0)+IF(LEFT(J80,1)="-",1,0)))</f>
        <v>3</v>
      </c>
      <c r="M80" s="40" t="str">
        <f t="shared" si="3"/>
        <v/>
      </c>
      <c r="N80" s="41">
        <f t="shared" si="3"/>
        <v>1</v>
      </c>
      <c r="O80" s="9"/>
    </row>
    <row r="81" spans="1:15" ht="21.6" customHeight="1" x14ac:dyDescent="0.3">
      <c r="A81" s="9"/>
      <c r="B81" s="42" t="s">
        <v>43</v>
      </c>
      <c r="C81" s="36" t="str">
        <f>IF(C75&gt;"",C75&amp;" / "&amp;C76,"")</f>
        <v/>
      </c>
      <c r="D81" s="36" t="str">
        <f>IF(G75&gt;"",G75&amp;" / "&amp;G76,"")</f>
        <v/>
      </c>
      <c r="E81" s="43"/>
      <c r="F81" s="44">
        <v>-9</v>
      </c>
      <c r="G81" s="37">
        <v>5</v>
      </c>
      <c r="H81" s="37">
        <v>-8</v>
      </c>
      <c r="I81" s="45">
        <v>5</v>
      </c>
      <c r="J81" s="45">
        <v>-5</v>
      </c>
      <c r="K81" s="38">
        <f>IF(ISBLANK(F81),"",COUNTIF(F81:J81,"&gt;=0"))</f>
        <v>2</v>
      </c>
      <c r="L81" s="39">
        <f>IF(ISBLANK(F81),"",(IF(LEFT(F81,1)="-",1,0)+IF(LEFT(G81,1)="-",1,0)+IF(LEFT(H81,1)="-",1,0)+IF(LEFT(I81,1)="-",1,0)+IF(LEFT(J81,1)="-",1,0)))</f>
        <v>3</v>
      </c>
      <c r="M81" s="40" t="str">
        <f t="shared" si="3"/>
        <v/>
      </c>
      <c r="N81" s="41">
        <f t="shared" si="3"/>
        <v>1</v>
      </c>
      <c r="O81" s="9"/>
    </row>
    <row r="82" spans="1:15" ht="21.6" customHeight="1" x14ac:dyDescent="0.3">
      <c r="A82" s="62"/>
      <c r="B82" s="35" t="s">
        <v>44</v>
      </c>
      <c r="C82" s="36" t="str">
        <f>IF(C72&gt;"",C72,"")</f>
        <v>Vetvik Finn</v>
      </c>
      <c r="D82" s="36" t="str">
        <f>IF(G73&gt;"",G73,"")</f>
        <v>VALERO JAVIER</v>
      </c>
      <c r="E82" s="46"/>
      <c r="F82" s="47"/>
      <c r="G82" s="48"/>
      <c r="H82" s="45"/>
      <c r="I82" s="37"/>
      <c r="J82" s="37"/>
      <c r="K82" s="38" t="str">
        <f>IF(ISBLANK(F82),"",COUNTIF(F82:J82,"&gt;=0"))</f>
        <v/>
      </c>
      <c r="L82" s="39" t="str">
        <f>IF(ISBLANK(F82),"",(IF(LEFT(F82,1)="-",1,0)+IF(LEFT(G82,1)="-",1,0)+IF(LEFT(H82,1)="-",1,0)+IF(LEFT(I82,1)="-",1,0)+IF(LEFT(J82,1)="-",1,0)))</f>
        <v/>
      </c>
      <c r="M82" s="40" t="str">
        <f t="shared" si="3"/>
        <v/>
      </c>
      <c r="N82" s="41" t="str">
        <f t="shared" si="3"/>
        <v/>
      </c>
      <c r="O82" s="9"/>
    </row>
    <row r="83" spans="1:15" ht="21.6" customHeight="1" thickBot="1" x14ac:dyDescent="0.35">
      <c r="A83" s="62"/>
      <c r="B83" s="35" t="s">
        <v>45</v>
      </c>
      <c r="C83" s="36" t="str">
        <f>IF(C73&gt;"",C73,"")</f>
        <v>Babsvik Marlone</v>
      </c>
      <c r="D83" s="36" t="str">
        <f>IF(G72&gt;"",G72,"")</f>
        <v>GUTIÉRREZ MARC</v>
      </c>
      <c r="E83" s="46"/>
      <c r="F83" s="44"/>
      <c r="G83" s="37"/>
      <c r="H83" s="37"/>
      <c r="I83" s="37"/>
      <c r="J83" s="37"/>
      <c r="K83" s="38" t="str">
        <f>IF(ISBLANK(F83),"",COUNTIF(F83:J83,"&gt;=0"))</f>
        <v/>
      </c>
      <c r="L83" s="39" t="str">
        <f>IF(ISBLANK(F83),"",(IF(LEFT(F83,1)="-",1,0)+IF(LEFT(G83,1)="-",1,0)+IF(LEFT(H83,1)="-",1,0)+IF(LEFT(I83,1)="-",1,0)+IF(LEFT(J83,1)="-",1,0)))</f>
        <v/>
      </c>
      <c r="M83" s="40" t="str">
        <f t="shared" si="3"/>
        <v/>
      </c>
      <c r="N83" s="41" t="str">
        <f t="shared" si="3"/>
        <v/>
      </c>
      <c r="O83" s="9"/>
    </row>
    <row r="84" spans="1:15" ht="21.6" customHeight="1" thickBot="1" x14ac:dyDescent="0.35">
      <c r="A84" s="62"/>
      <c r="B84" s="5"/>
      <c r="C84" s="5"/>
      <c r="D84" s="5"/>
      <c r="E84" s="5"/>
      <c r="F84" s="5"/>
      <c r="G84" s="5"/>
      <c r="H84" s="5"/>
      <c r="I84" s="49" t="s">
        <v>46</v>
      </c>
      <c r="J84" s="50"/>
      <c r="K84" s="51">
        <f>IF(ISBLANK(C72),"",SUM(K79:K83))</f>
        <v>7</v>
      </c>
      <c r="L84" s="51">
        <f>IF(ISBLANK(G72),"",SUM(L79:L83))</f>
        <v>8</v>
      </c>
      <c r="M84" s="52">
        <f>IF(ISBLANK(F79),"",SUM(M79:M83))</f>
        <v>1</v>
      </c>
      <c r="N84" s="53">
        <f>IF(ISBLANK(F79),"",SUM(N79:N83))</f>
        <v>2</v>
      </c>
      <c r="O84" s="9"/>
    </row>
    <row r="85" spans="1:15" ht="21.6" customHeight="1" x14ac:dyDescent="0.3">
      <c r="A85" s="62"/>
      <c r="B85" s="5" t="s">
        <v>47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3"/>
    </row>
    <row r="86" spans="1:15" ht="21.6" customHeight="1" x14ac:dyDescent="0.3">
      <c r="A86" s="63"/>
      <c r="B86" s="54"/>
      <c r="C86" s="5" t="s">
        <v>48</v>
      </c>
      <c r="D86" s="5" t="s">
        <v>49</v>
      </c>
      <c r="E86" s="3"/>
      <c r="F86" s="5"/>
      <c r="G86" s="5" t="s">
        <v>50</v>
      </c>
      <c r="H86" s="3"/>
      <c r="I86" s="5"/>
      <c r="J86" s="3" t="s">
        <v>51</v>
      </c>
      <c r="K86" s="3"/>
      <c r="L86" s="5"/>
      <c r="M86" s="5"/>
      <c r="N86" s="5"/>
      <c r="O86" s="13"/>
    </row>
    <row r="87" spans="1:15" ht="21.6" customHeight="1" thickBot="1" x14ac:dyDescent="0.35">
      <c r="B87" s="55"/>
      <c r="C87" s="56" t="str">
        <f>C71</f>
        <v>NOR 2</v>
      </c>
      <c r="D87" s="5" t="str">
        <f>G71</f>
        <v>ESP 4</v>
      </c>
      <c r="E87" s="5"/>
      <c r="F87" s="5"/>
      <c r="G87" s="5"/>
      <c r="H87" s="5"/>
      <c r="I87" s="5"/>
      <c r="J87" s="112" t="str">
        <f>IF(M84=2,C71,IF(N84=2,G71,IF(M84=5,IF(N84=5,"tasan",""),"")))</f>
        <v>ESP 4</v>
      </c>
      <c r="K87" s="112"/>
      <c r="L87" s="112"/>
      <c r="M87" s="112"/>
      <c r="N87" s="112"/>
      <c r="O87" s="9"/>
    </row>
    <row r="91" spans="1:15" ht="21.6" customHeight="1" x14ac:dyDescent="0.3">
      <c r="B91" s="3">
        <v>4</v>
      </c>
      <c r="C91" s="4" t="s">
        <v>20</v>
      </c>
      <c r="D91" s="5"/>
      <c r="E91" s="5"/>
      <c r="F91" s="3"/>
      <c r="G91" s="6" t="s">
        <v>21</v>
      </c>
      <c r="H91" s="7"/>
      <c r="I91" s="8"/>
      <c r="J91" s="115">
        <v>43440</v>
      </c>
      <c r="K91" s="115"/>
      <c r="L91" s="115"/>
      <c r="M91" s="115"/>
      <c r="N91" s="115"/>
    </row>
    <row r="92" spans="1:15" ht="21.6" customHeight="1" x14ac:dyDescent="0.3">
      <c r="B92" s="10"/>
      <c r="C92" s="10" t="s">
        <v>22</v>
      </c>
      <c r="D92" s="5"/>
      <c r="E92" s="5"/>
      <c r="F92" s="3"/>
      <c r="G92" s="6" t="s">
        <v>23</v>
      </c>
      <c r="H92" s="7"/>
      <c r="I92" s="8"/>
      <c r="J92" s="116" t="s">
        <v>24</v>
      </c>
      <c r="K92" s="116"/>
      <c r="L92" s="116"/>
      <c r="M92" s="116"/>
      <c r="N92" s="116"/>
    </row>
    <row r="93" spans="1:15" ht="21.6" customHeight="1" x14ac:dyDescent="0.3">
      <c r="B93" s="3"/>
      <c r="C93" s="11"/>
      <c r="D93" s="5"/>
      <c r="E93" s="5"/>
      <c r="F93" s="5"/>
      <c r="G93" s="12"/>
      <c r="H93" s="5"/>
      <c r="I93" s="5"/>
      <c r="J93" s="5"/>
      <c r="K93" s="5"/>
      <c r="L93" s="5"/>
      <c r="M93" s="5"/>
      <c r="N93" s="5"/>
    </row>
    <row r="94" spans="1:15" ht="21.6" customHeight="1" x14ac:dyDescent="0.3">
      <c r="B94" s="14" t="s">
        <v>25</v>
      </c>
      <c r="C94" s="117"/>
      <c r="D94" s="117"/>
      <c r="E94" s="15"/>
      <c r="F94" s="14" t="s">
        <v>25</v>
      </c>
      <c r="G94" s="16"/>
      <c r="H94" s="17"/>
      <c r="I94" s="17"/>
      <c r="J94" s="17"/>
      <c r="K94" s="17"/>
      <c r="L94" s="17"/>
      <c r="M94" s="17"/>
      <c r="N94" s="18"/>
    </row>
    <row r="95" spans="1:15" ht="21.6" customHeight="1" x14ac:dyDescent="0.3">
      <c r="B95" s="19" t="s">
        <v>26</v>
      </c>
      <c r="C95" s="113"/>
      <c r="D95" s="113"/>
      <c r="E95" s="20"/>
      <c r="F95" s="21" t="s">
        <v>27</v>
      </c>
      <c r="G95" s="114"/>
      <c r="H95" s="114"/>
      <c r="I95" s="114"/>
      <c r="J95" s="114"/>
      <c r="K95" s="114"/>
      <c r="L95" s="114"/>
      <c r="M95" s="114"/>
      <c r="N95" s="114"/>
    </row>
    <row r="96" spans="1:15" ht="21.6" customHeight="1" x14ac:dyDescent="0.3">
      <c r="B96" s="22" t="s">
        <v>28</v>
      </c>
      <c r="C96" s="113"/>
      <c r="D96" s="113"/>
      <c r="E96" s="20"/>
      <c r="F96" s="23" t="s">
        <v>29</v>
      </c>
      <c r="G96" s="113"/>
      <c r="H96" s="113"/>
      <c r="I96" s="113"/>
      <c r="J96" s="113"/>
      <c r="K96" s="113"/>
      <c r="L96" s="113"/>
      <c r="M96" s="113"/>
      <c r="N96" s="113"/>
    </row>
    <row r="97" spans="2:14" ht="21.6" customHeight="1" x14ac:dyDescent="0.3">
      <c r="B97" s="24" t="s">
        <v>30</v>
      </c>
      <c r="C97" s="25"/>
      <c r="D97" s="26"/>
      <c r="E97" s="27"/>
      <c r="F97" s="24" t="s">
        <v>30</v>
      </c>
      <c r="G97" s="25"/>
      <c r="H97" s="28"/>
      <c r="I97" s="28"/>
      <c r="J97" s="28"/>
      <c r="K97" s="28"/>
      <c r="L97" s="28"/>
      <c r="M97" s="28"/>
      <c r="N97" s="28"/>
    </row>
    <row r="98" spans="2:14" ht="21.6" customHeight="1" x14ac:dyDescent="0.3">
      <c r="B98" s="29"/>
      <c r="C98" s="113"/>
      <c r="D98" s="113"/>
      <c r="E98" s="20"/>
      <c r="F98" s="30"/>
      <c r="G98" s="114"/>
      <c r="H98" s="114"/>
      <c r="I98" s="114"/>
      <c r="J98" s="114"/>
      <c r="K98" s="114"/>
      <c r="L98" s="114"/>
      <c r="M98" s="114"/>
      <c r="N98" s="114"/>
    </row>
    <row r="99" spans="2:14" ht="21.6" customHeight="1" x14ac:dyDescent="0.3">
      <c r="B99" s="31"/>
      <c r="C99" s="113"/>
      <c r="D99" s="113"/>
      <c r="E99" s="20"/>
      <c r="F99" s="32"/>
      <c r="G99" s="113"/>
      <c r="H99" s="113"/>
      <c r="I99" s="113"/>
      <c r="J99" s="113"/>
      <c r="K99" s="113"/>
      <c r="L99" s="113"/>
      <c r="M99" s="113"/>
      <c r="N99" s="113"/>
    </row>
    <row r="100" spans="2:14" ht="21.6" customHeight="1" x14ac:dyDescent="0.3">
      <c r="B100" s="5"/>
      <c r="C100" s="5"/>
      <c r="D100" s="5"/>
      <c r="E100" s="5"/>
      <c r="F100" s="12" t="s">
        <v>31</v>
      </c>
      <c r="G100" s="12"/>
      <c r="H100" s="12"/>
      <c r="I100" s="12"/>
      <c r="J100" s="5"/>
      <c r="K100" s="5"/>
      <c r="L100" s="5"/>
      <c r="M100" s="33"/>
      <c r="N100" s="3"/>
    </row>
    <row r="101" spans="2:14" ht="21.6" customHeight="1" x14ac:dyDescent="0.3">
      <c r="B101" s="10" t="s">
        <v>32</v>
      </c>
      <c r="C101" s="5"/>
      <c r="D101" s="5"/>
      <c r="E101" s="5"/>
      <c r="F101" s="34" t="s">
        <v>33</v>
      </c>
      <c r="G101" s="34" t="s">
        <v>34</v>
      </c>
      <c r="H101" s="34" t="s">
        <v>35</v>
      </c>
      <c r="I101" s="34" t="s">
        <v>36</v>
      </c>
      <c r="J101" s="34" t="s">
        <v>37</v>
      </c>
      <c r="K101" s="111" t="s">
        <v>38</v>
      </c>
      <c r="L101" s="111"/>
      <c r="M101" s="34" t="s">
        <v>39</v>
      </c>
      <c r="N101" s="34" t="s">
        <v>40</v>
      </c>
    </row>
    <row r="102" spans="2:14" ht="21.6" customHeight="1" x14ac:dyDescent="0.3">
      <c r="B102" s="35" t="s">
        <v>41</v>
      </c>
      <c r="C102" s="36" t="str">
        <f>IF(C95&gt;"",C95,"")</f>
        <v/>
      </c>
      <c r="D102" s="36" t="str">
        <f>IF(G95&gt;"",G95,"")</f>
        <v/>
      </c>
      <c r="E102" s="36" t="str">
        <f>IF(E95&gt;"",E95&amp;" - "&amp;I95,"")</f>
        <v/>
      </c>
      <c r="F102" s="37"/>
      <c r="G102" s="37"/>
      <c r="H102" s="37"/>
      <c r="I102" s="37"/>
      <c r="J102" s="37"/>
      <c r="K102" s="38" t="str">
        <f>IF(ISBLANK(F102),"",COUNTIF(F102:J102,"&gt;=0"))</f>
        <v/>
      </c>
      <c r="L102" s="39" t="str">
        <f>IF(ISBLANK(F102),"",(IF(LEFT(F102,1)="-",1,0)+IF(LEFT(G102,1)="-",1,0)+IF(LEFT(H102,1)="-",1,0)+IF(LEFT(I102,1)="-",1,0)+IF(LEFT(J102,1)="-",1,0)))</f>
        <v/>
      </c>
      <c r="M102" s="40" t="str">
        <f t="shared" ref="M102:M106" si="4">IF(K102=3,1,"")</f>
        <v/>
      </c>
      <c r="N102" s="41" t="str">
        <f t="shared" ref="N102:N106" si="5">IF(L102=3,1,"")</f>
        <v/>
      </c>
    </row>
    <row r="103" spans="2:14" ht="21.6" customHeight="1" x14ac:dyDescent="0.3">
      <c r="B103" s="35" t="s">
        <v>42</v>
      </c>
      <c r="C103" s="36" t="str">
        <f>IF(C96&gt;"",C96,"")</f>
        <v/>
      </c>
      <c r="D103" s="36" t="str">
        <f>IF(G96&gt;"",G96,"")</f>
        <v/>
      </c>
      <c r="E103" s="36" t="str">
        <f>IF(E96&gt;"",E96&amp;" - "&amp;I96,"")</f>
        <v/>
      </c>
      <c r="F103" s="37"/>
      <c r="G103" s="37"/>
      <c r="H103" s="37"/>
      <c r="I103" s="37"/>
      <c r="J103" s="37"/>
      <c r="K103" s="38" t="str">
        <f>IF(ISBLANK(F103),"",COUNTIF(F103:J103,"&gt;=0"))</f>
        <v/>
      </c>
      <c r="L103" s="39" t="str">
        <f>IF(ISBLANK(F103),"",(IF(LEFT(F103,1)="-",1,0)+IF(LEFT(G103,1)="-",1,0)+IF(LEFT(H103,1)="-",1,0)+IF(LEFT(I103,1)="-",1,0)+IF(LEFT(J103,1)="-",1,0)))</f>
        <v/>
      </c>
      <c r="M103" s="40" t="str">
        <f t="shared" si="4"/>
        <v/>
      </c>
      <c r="N103" s="41" t="str">
        <f t="shared" si="5"/>
        <v/>
      </c>
    </row>
    <row r="104" spans="2:14" ht="21.6" customHeight="1" x14ac:dyDescent="0.3">
      <c r="B104" s="42" t="s">
        <v>43</v>
      </c>
      <c r="C104" s="36" t="str">
        <f>IF(C98&gt;"",C98&amp;" / "&amp;C99,"")</f>
        <v/>
      </c>
      <c r="D104" s="36" t="str">
        <f>IF(G98&gt;"",G98&amp;" / "&amp;G99,"")</f>
        <v/>
      </c>
      <c r="E104" s="43"/>
      <c r="F104" s="44"/>
      <c r="G104" s="37"/>
      <c r="H104" s="37"/>
      <c r="I104" s="45"/>
      <c r="J104" s="45"/>
      <c r="K104" s="38" t="str">
        <f>IF(ISBLANK(F104),"",COUNTIF(F104:J104,"&gt;=0"))</f>
        <v/>
      </c>
      <c r="L104" s="39" t="str">
        <f>IF(ISBLANK(F104),"",(IF(LEFT(F104,1)="-",1,0)+IF(LEFT(G104,1)="-",1,0)+IF(LEFT(H104,1)="-",1,0)+IF(LEFT(I104,1)="-",1,0)+IF(LEFT(J104,1)="-",1,0)))</f>
        <v/>
      </c>
      <c r="M104" s="40" t="str">
        <f t="shared" si="4"/>
        <v/>
      </c>
      <c r="N104" s="41" t="str">
        <f t="shared" si="5"/>
        <v/>
      </c>
    </row>
    <row r="105" spans="2:14" ht="21.6" customHeight="1" x14ac:dyDescent="0.3">
      <c r="B105" s="35" t="s">
        <v>44</v>
      </c>
      <c r="C105" s="36" t="str">
        <f>IF(C95&gt;"",C95,"")</f>
        <v/>
      </c>
      <c r="D105" s="36" t="str">
        <f>IF(G96&gt;"",G96,"")</f>
        <v/>
      </c>
      <c r="E105" s="46"/>
      <c r="F105" s="47"/>
      <c r="G105" s="48"/>
      <c r="H105" s="45"/>
      <c r="I105" s="37"/>
      <c r="J105" s="37"/>
      <c r="K105" s="38" t="str">
        <f>IF(ISBLANK(F105),"",COUNTIF(F105:J105,"&gt;=0"))</f>
        <v/>
      </c>
      <c r="L105" s="39" t="str">
        <f>IF(ISBLANK(F105),"",(IF(LEFT(F105,1)="-",1,0)+IF(LEFT(G105,1)="-",1,0)+IF(LEFT(H105,1)="-",1,0)+IF(LEFT(I105,1)="-",1,0)+IF(LEFT(J105,1)="-",1,0)))</f>
        <v/>
      </c>
      <c r="M105" s="40" t="str">
        <f t="shared" si="4"/>
        <v/>
      </c>
      <c r="N105" s="41" t="str">
        <f t="shared" si="5"/>
        <v/>
      </c>
    </row>
    <row r="106" spans="2:14" ht="21.6" customHeight="1" thickBot="1" x14ac:dyDescent="0.35">
      <c r="B106" s="35" t="s">
        <v>45</v>
      </c>
      <c r="C106" s="36" t="str">
        <f>IF(C96&gt;"",C96,"")</f>
        <v/>
      </c>
      <c r="D106" s="36" t="str">
        <f>IF(G95&gt;"",G95,"")</f>
        <v/>
      </c>
      <c r="E106" s="46"/>
      <c r="F106" s="44"/>
      <c r="G106" s="37"/>
      <c r="H106" s="37"/>
      <c r="I106" s="37"/>
      <c r="J106" s="37"/>
      <c r="K106" s="38" t="str">
        <f>IF(ISBLANK(F106),"",COUNTIF(F106:J106,"&gt;=0"))</f>
        <v/>
      </c>
      <c r="L106" s="39" t="str">
        <f>IF(ISBLANK(F106),"",(IF(LEFT(F106,1)="-",1,0)+IF(LEFT(G106,1)="-",1,0)+IF(LEFT(H106,1)="-",1,0)+IF(LEFT(I106,1)="-",1,0)+IF(LEFT(J106,1)="-",1,0)))</f>
        <v/>
      </c>
      <c r="M106" s="40" t="str">
        <f t="shared" si="4"/>
        <v/>
      </c>
      <c r="N106" s="41" t="str">
        <f t="shared" si="5"/>
        <v/>
      </c>
    </row>
    <row r="107" spans="2:14" ht="21.6" customHeight="1" thickBot="1" x14ac:dyDescent="0.35">
      <c r="B107" s="5"/>
      <c r="C107" s="5"/>
      <c r="D107" s="5"/>
      <c r="E107" s="5"/>
      <c r="F107" s="5"/>
      <c r="G107" s="5"/>
      <c r="H107" s="5"/>
      <c r="I107" s="49" t="s">
        <v>46</v>
      </c>
      <c r="J107" s="50"/>
      <c r="K107" s="51" t="str">
        <f>IF(ISBLANK(C95),"",SUM(K102:K106))</f>
        <v/>
      </c>
      <c r="L107" s="51" t="str">
        <f>IF(ISBLANK(G95),"",SUM(L102:L106))</f>
        <v/>
      </c>
      <c r="M107" s="52" t="str">
        <f>IF(ISBLANK(F102),"",SUM(M102:M106))</f>
        <v/>
      </c>
      <c r="N107" s="53" t="str">
        <f>IF(ISBLANK(F102),"",SUM(N102:N106))</f>
        <v/>
      </c>
    </row>
    <row r="108" spans="2:14" ht="21.6" customHeight="1" x14ac:dyDescent="0.3">
      <c r="B108" s="5" t="s">
        <v>47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2:14" ht="21.6" customHeight="1" x14ac:dyDescent="0.3">
      <c r="B109" s="54"/>
      <c r="C109" s="5" t="s">
        <v>48</v>
      </c>
      <c r="D109" s="5" t="s">
        <v>49</v>
      </c>
      <c r="E109" s="3"/>
      <c r="F109" s="5"/>
      <c r="G109" s="5" t="s">
        <v>50</v>
      </c>
      <c r="H109" s="3"/>
      <c r="I109" s="5"/>
      <c r="J109" s="3" t="s">
        <v>51</v>
      </c>
      <c r="K109" s="3"/>
      <c r="L109" s="5"/>
      <c r="M109" s="5"/>
      <c r="N109" s="5"/>
    </row>
    <row r="110" spans="2:14" ht="21.6" customHeight="1" thickBot="1" x14ac:dyDescent="0.35">
      <c r="B110" s="55"/>
      <c r="C110" s="56">
        <f>C94</f>
        <v>0</v>
      </c>
      <c r="D110" s="5">
        <f>G94</f>
        <v>0</v>
      </c>
      <c r="E110" s="5"/>
      <c r="F110" s="5"/>
      <c r="G110" s="5"/>
      <c r="H110" s="5"/>
      <c r="I110" s="5"/>
      <c r="J110" s="112" t="str">
        <f>IF(M107=2,C94,IF(N107=2,G94,IF(M107=5,IF(N107=5,"tasan",""),"")))</f>
        <v/>
      </c>
      <c r="K110" s="112"/>
      <c r="L110" s="112"/>
      <c r="M110" s="112"/>
      <c r="N110" s="112"/>
    </row>
  </sheetData>
  <sheetProtection selectLockedCells="1" selectUnlockedCells="1"/>
  <mergeCells count="62">
    <mergeCell ref="J21:N21"/>
    <mergeCell ref="J2:N2"/>
    <mergeCell ref="J3:N3"/>
    <mergeCell ref="C5:D5"/>
    <mergeCell ref="C6:D6"/>
    <mergeCell ref="G6:N6"/>
    <mergeCell ref="C7:D7"/>
    <mergeCell ref="G7:N7"/>
    <mergeCell ref="C9:D9"/>
    <mergeCell ref="G9:N9"/>
    <mergeCell ref="C10:D10"/>
    <mergeCell ref="G10:N10"/>
    <mergeCell ref="K12:L12"/>
    <mergeCell ref="J43:N43"/>
    <mergeCell ref="J24:N24"/>
    <mergeCell ref="J25:N25"/>
    <mergeCell ref="C27:D27"/>
    <mergeCell ref="C28:D28"/>
    <mergeCell ref="G28:N28"/>
    <mergeCell ref="C29:D29"/>
    <mergeCell ref="G29:N29"/>
    <mergeCell ref="C31:D31"/>
    <mergeCell ref="G31:N31"/>
    <mergeCell ref="C32:D32"/>
    <mergeCell ref="G32:N32"/>
    <mergeCell ref="K34:L34"/>
    <mergeCell ref="J65:N65"/>
    <mergeCell ref="J46:N46"/>
    <mergeCell ref="J47:N47"/>
    <mergeCell ref="C49:D49"/>
    <mergeCell ref="G51:N51"/>
    <mergeCell ref="C53:D53"/>
    <mergeCell ref="G53:N53"/>
    <mergeCell ref="C54:D54"/>
    <mergeCell ref="G54:N54"/>
    <mergeCell ref="K56:L56"/>
    <mergeCell ref="J87:N87"/>
    <mergeCell ref="J68:N68"/>
    <mergeCell ref="J69:N69"/>
    <mergeCell ref="C71:D71"/>
    <mergeCell ref="C72:D72"/>
    <mergeCell ref="G72:N72"/>
    <mergeCell ref="C73:D73"/>
    <mergeCell ref="G73:N73"/>
    <mergeCell ref="C75:D75"/>
    <mergeCell ref="G75:N75"/>
    <mergeCell ref="C76:D76"/>
    <mergeCell ref="G76:N76"/>
    <mergeCell ref="K78:L78"/>
    <mergeCell ref="J91:N91"/>
    <mergeCell ref="J92:N92"/>
    <mergeCell ref="C94:D94"/>
    <mergeCell ref="C95:D95"/>
    <mergeCell ref="G95:N95"/>
    <mergeCell ref="K101:L101"/>
    <mergeCell ref="J110:N110"/>
    <mergeCell ref="C96:D96"/>
    <mergeCell ref="G96:N96"/>
    <mergeCell ref="C98:D98"/>
    <mergeCell ref="G98:N98"/>
    <mergeCell ref="C99:D99"/>
    <mergeCell ref="G99:N99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2"/>
  <sheetViews>
    <sheetView topLeftCell="A188" zoomScale="68" zoomScaleNormal="68" workbookViewId="0">
      <selection activeCell="G204" sqref="G204:N205"/>
    </sheetView>
  </sheetViews>
  <sheetFormatPr defaultRowHeight="21.6" customHeight="1" x14ac:dyDescent="0.3"/>
  <cols>
    <col min="1" max="1" width="2.33203125" customWidth="1"/>
    <col min="2" max="2" width="14.6640625" customWidth="1"/>
    <col min="3" max="3" width="18.5546875" customWidth="1"/>
    <col min="4" max="4" width="19.44140625" customWidth="1"/>
    <col min="5" max="5" width="9.109375" customWidth="1"/>
    <col min="6" max="6" width="12.44140625" customWidth="1"/>
    <col min="7" max="10" width="5.88671875" customWidth="1"/>
    <col min="11" max="11" width="3.6640625" customWidth="1"/>
    <col min="12" max="12" width="3.88671875" customWidth="1"/>
    <col min="13" max="13" width="3.6640625" customWidth="1"/>
    <col min="14" max="14" width="3.5546875" customWidth="1"/>
    <col min="15" max="15" width="1.109375" customWidth="1"/>
  </cols>
  <sheetData>
    <row r="1" spans="2:15" ht="21.6" customHeight="1" x14ac:dyDescent="0.3">
      <c r="B1" s="3">
        <v>1</v>
      </c>
      <c r="C1" s="4" t="s">
        <v>20</v>
      </c>
      <c r="D1" s="5"/>
      <c r="E1" s="5"/>
      <c r="F1" s="3"/>
      <c r="G1" s="6" t="s">
        <v>21</v>
      </c>
      <c r="H1" s="7"/>
      <c r="I1" s="8"/>
      <c r="J1" s="127">
        <v>43440</v>
      </c>
      <c r="K1" s="127"/>
      <c r="L1" s="127"/>
      <c r="M1" s="127"/>
      <c r="N1" s="127"/>
      <c r="O1" s="9"/>
    </row>
    <row r="2" spans="2:15" ht="21.6" customHeight="1" x14ac:dyDescent="0.3">
      <c r="B2" s="10"/>
      <c r="C2" s="10" t="s">
        <v>22</v>
      </c>
      <c r="D2" s="5"/>
      <c r="E2" s="5"/>
      <c r="F2" s="3"/>
      <c r="G2" s="6" t="s">
        <v>23</v>
      </c>
      <c r="H2" s="7"/>
      <c r="I2" s="8"/>
      <c r="J2" s="116" t="s">
        <v>24</v>
      </c>
      <c r="K2" s="116"/>
      <c r="L2" s="116"/>
      <c r="M2" s="116"/>
      <c r="N2" s="116"/>
      <c r="O2" s="9"/>
    </row>
    <row r="3" spans="2:15" ht="21.6" customHeight="1" x14ac:dyDescent="0.3">
      <c r="B3" s="3"/>
      <c r="C3" s="11"/>
      <c r="D3" s="5"/>
      <c r="E3" s="5"/>
      <c r="F3" s="5"/>
      <c r="G3" s="12"/>
      <c r="H3" s="5"/>
      <c r="I3" s="5"/>
      <c r="J3" s="5"/>
      <c r="K3" s="5"/>
      <c r="L3" s="5"/>
      <c r="M3" s="5"/>
      <c r="N3" s="5"/>
      <c r="O3" s="13"/>
    </row>
    <row r="4" spans="2:15" ht="21.6" customHeight="1" x14ac:dyDescent="0.3">
      <c r="B4" s="14" t="s">
        <v>25</v>
      </c>
      <c r="C4" s="117" t="s">
        <v>103</v>
      </c>
      <c r="D4" s="117"/>
      <c r="E4" s="15"/>
      <c r="F4" s="14" t="s">
        <v>25</v>
      </c>
      <c r="G4" s="16" t="s">
        <v>63</v>
      </c>
      <c r="H4" s="17"/>
      <c r="I4" s="17"/>
      <c r="J4" s="17"/>
      <c r="K4" s="17"/>
      <c r="L4" s="17"/>
      <c r="M4" s="17"/>
      <c r="N4" s="18"/>
      <c r="O4" s="9"/>
    </row>
    <row r="5" spans="2:15" ht="21.6" customHeight="1" x14ac:dyDescent="0.3">
      <c r="B5" s="19" t="s">
        <v>26</v>
      </c>
      <c r="C5" s="113" t="s">
        <v>201</v>
      </c>
      <c r="D5" s="113"/>
      <c r="E5" s="20"/>
      <c r="F5" s="21" t="s">
        <v>27</v>
      </c>
      <c r="G5" s="114" t="s">
        <v>203</v>
      </c>
      <c r="H5" s="114"/>
      <c r="I5" s="114"/>
      <c r="J5" s="114"/>
      <c r="K5" s="114"/>
      <c r="L5" s="114"/>
      <c r="M5" s="114"/>
      <c r="N5" s="114"/>
      <c r="O5" s="9"/>
    </row>
    <row r="6" spans="2:15" ht="21.6" customHeight="1" x14ac:dyDescent="0.3">
      <c r="B6" s="22" t="s">
        <v>28</v>
      </c>
      <c r="C6" s="113" t="s">
        <v>202</v>
      </c>
      <c r="D6" s="113"/>
      <c r="E6" s="20"/>
      <c r="F6" s="23" t="s">
        <v>29</v>
      </c>
      <c r="G6" s="113" t="s">
        <v>64</v>
      </c>
      <c r="H6" s="113"/>
      <c r="I6" s="113"/>
      <c r="J6" s="113"/>
      <c r="K6" s="113"/>
      <c r="L6" s="113"/>
      <c r="M6" s="113"/>
      <c r="N6" s="113"/>
      <c r="O6" s="9"/>
    </row>
    <row r="7" spans="2:15" ht="21.6" customHeight="1" x14ac:dyDescent="0.3">
      <c r="B7" s="24" t="s">
        <v>30</v>
      </c>
      <c r="C7" s="25"/>
      <c r="D7" s="26"/>
      <c r="E7" s="27"/>
      <c r="F7" s="24" t="s">
        <v>30</v>
      </c>
      <c r="G7" s="25"/>
      <c r="H7" s="28"/>
      <c r="I7" s="28"/>
      <c r="J7" s="28"/>
      <c r="K7" s="28"/>
      <c r="L7" s="28"/>
      <c r="M7" s="28"/>
      <c r="N7" s="28"/>
      <c r="O7" s="13"/>
    </row>
    <row r="8" spans="2:15" ht="21.6" customHeight="1" x14ac:dyDescent="0.3">
      <c r="B8" s="29"/>
      <c r="C8" s="113"/>
      <c r="D8" s="113"/>
      <c r="E8" s="20"/>
      <c r="F8" s="30"/>
      <c r="G8" s="113" t="s">
        <v>64</v>
      </c>
      <c r="H8" s="113"/>
      <c r="I8" s="113"/>
      <c r="J8" s="113"/>
      <c r="K8" s="113"/>
      <c r="L8" s="113"/>
      <c r="M8" s="113"/>
      <c r="N8" s="113"/>
      <c r="O8" s="9"/>
    </row>
    <row r="9" spans="2:15" ht="21.6" customHeight="1" x14ac:dyDescent="0.3">
      <c r="B9" s="31"/>
      <c r="C9" s="113"/>
      <c r="D9" s="113"/>
      <c r="E9" s="20"/>
      <c r="F9" s="32"/>
      <c r="G9" s="113" t="s">
        <v>102</v>
      </c>
      <c r="H9" s="113"/>
      <c r="I9" s="113"/>
      <c r="J9" s="113"/>
      <c r="K9" s="113"/>
      <c r="L9" s="113"/>
      <c r="M9" s="113"/>
      <c r="N9" s="113"/>
      <c r="O9" s="9"/>
    </row>
    <row r="10" spans="2:15" ht="21.6" customHeight="1" x14ac:dyDescent="0.3">
      <c r="B10" s="5"/>
      <c r="C10" s="5"/>
      <c r="D10" s="5"/>
      <c r="E10" s="5"/>
      <c r="F10" s="12" t="s">
        <v>31</v>
      </c>
      <c r="G10" s="12"/>
      <c r="H10" s="12"/>
      <c r="I10" s="12"/>
      <c r="J10" s="5"/>
      <c r="K10" s="5"/>
      <c r="L10" s="5"/>
      <c r="M10" s="33"/>
      <c r="N10" s="3"/>
      <c r="O10" s="13"/>
    </row>
    <row r="11" spans="2:15" ht="21.6" customHeight="1" x14ac:dyDescent="0.3">
      <c r="B11" s="10" t="s">
        <v>32</v>
      </c>
      <c r="C11" s="5"/>
      <c r="D11" s="5"/>
      <c r="E11" s="5"/>
      <c r="F11" s="34" t="s">
        <v>33</v>
      </c>
      <c r="G11" s="34" t="s">
        <v>34</v>
      </c>
      <c r="H11" s="34" t="s">
        <v>35</v>
      </c>
      <c r="I11" s="34" t="s">
        <v>36</v>
      </c>
      <c r="J11" s="34" t="s">
        <v>37</v>
      </c>
      <c r="K11" s="111" t="s">
        <v>38</v>
      </c>
      <c r="L11" s="111"/>
      <c r="M11" s="34" t="s">
        <v>39</v>
      </c>
      <c r="N11" s="34" t="s">
        <v>40</v>
      </c>
      <c r="O11" s="9"/>
    </row>
    <row r="12" spans="2:15" ht="21.6" customHeight="1" x14ac:dyDescent="0.3">
      <c r="B12" s="35" t="s">
        <v>41</v>
      </c>
      <c r="C12" s="36" t="str">
        <f>IF(C5&gt;"",C5,"")</f>
        <v>DE LAS HERAS RAFAEL</v>
      </c>
      <c r="D12" s="36" t="str">
        <f>IF(G5&gt;"",G5,"")</f>
        <v>SOINE Samuli</v>
      </c>
      <c r="E12" s="36" t="str">
        <f>IF(E5&gt;"",E5&amp;" - "&amp;I5,"")</f>
        <v/>
      </c>
      <c r="F12" s="37">
        <v>10</v>
      </c>
      <c r="G12" s="37">
        <v>7</v>
      </c>
      <c r="H12" s="37">
        <v>8</v>
      </c>
      <c r="I12" s="37"/>
      <c r="J12" s="37"/>
      <c r="K12" s="38">
        <f>IF(ISBLANK(F12),"",COUNTIF(F12:J12,"&gt;=0"))</f>
        <v>3</v>
      </c>
      <c r="L12" s="39">
        <f>IF(ISBLANK(F12),"",(IF(LEFT(F12,1)="-",1,0)+IF(LEFT(G12,1)="-",1,0)+IF(LEFT(H12,1)="-",1,0)+IF(LEFT(I12,1)="-",1,0)+IF(LEFT(J12,1)="-",1,0)))</f>
        <v>0</v>
      </c>
      <c r="M12" s="40">
        <f t="shared" ref="M12:N16" si="0">IF(K12=3,1,"")</f>
        <v>1</v>
      </c>
      <c r="N12" s="41" t="str">
        <f t="shared" si="0"/>
        <v/>
      </c>
      <c r="O12" s="9"/>
    </row>
    <row r="13" spans="2:15" ht="21.6" customHeight="1" x14ac:dyDescent="0.3">
      <c r="B13" s="35" t="s">
        <v>42</v>
      </c>
      <c r="C13" s="36" t="str">
        <f>IF(C6&gt;"",C6,"")</f>
        <v>AYUSO ÁNGEL</v>
      </c>
      <c r="D13" s="36" t="str">
        <f>IF(G6&gt;"",G6,"")</f>
        <v>O´CONNOR Miikka</v>
      </c>
      <c r="E13" s="36" t="str">
        <f>IF(E6&gt;"",E6&amp;" - "&amp;I6,"")</f>
        <v/>
      </c>
      <c r="F13" s="37">
        <v>-2</v>
      </c>
      <c r="G13" s="37">
        <v>-10</v>
      </c>
      <c r="H13" s="37">
        <v>-8</v>
      </c>
      <c r="I13" s="37"/>
      <c r="J13" s="37"/>
      <c r="K13" s="38">
        <f>IF(ISBLANK(F13),"",COUNTIF(F13:J13,"&gt;=0"))</f>
        <v>0</v>
      </c>
      <c r="L13" s="39">
        <f>IF(ISBLANK(F13),"",(IF(LEFT(F13,1)="-",1,0)+IF(LEFT(G13,1)="-",1,0)+IF(LEFT(H13,1)="-",1,0)+IF(LEFT(I13,1)="-",1,0)+IF(LEFT(J13,1)="-",1,0)))</f>
        <v>3</v>
      </c>
      <c r="M13" s="40" t="str">
        <f t="shared" si="0"/>
        <v/>
      </c>
      <c r="N13" s="41">
        <f t="shared" si="0"/>
        <v>1</v>
      </c>
      <c r="O13" s="9"/>
    </row>
    <row r="14" spans="2:15" ht="21.6" customHeight="1" x14ac:dyDescent="0.3">
      <c r="B14" s="42" t="s">
        <v>43</v>
      </c>
      <c r="C14" s="36" t="str">
        <f>IF(C8&gt;"",C8&amp;" / "&amp;C9,"")</f>
        <v/>
      </c>
      <c r="D14" s="36" t="str">
        <f>IF(G8&gt;"",G8&amp;" / "&amp;G9,"")</f>
        <v>O´CONNOR Miikka / OLAH Benedek</v>
      </c>
      <c r="E14" s="43"/>
      <c r="F14" s="44">
        <v>-9</v>
      </c>
      <c r="G14" s="37">
        <v>-8</v>
      </c>
      <c r="H14" s="37">
        <v>-8</v>
      </c>
      <c r="I14" s="45"/>
      <c r="J14" s="45"/>
      <c r="K14" s="38">
        <f>IF(ISBLANK(F14),"",COUNTIF(F14:J14,"&gt;=0"))</f>
        <v>0</v>
      </c>
      <c r="L14" s="39">
        <f>IF(ISBLANK(F14),"",(IF(LEFT(F14,1)="-",1,0)+IF(LEFT(G14,1)="-",1,0)+IF(LEFT(H14,1)="-",1,0)+IF(LEFT(I14,1)="-",1,0)+IF(LEFT(J14,1)="-",1,0)))</f>
        <v>3</v>
      </c>
      <c r="M14" s="40" t="str">
        <f t="shared" si="0"/>
        <v/>
      </c>
      <c r="N14" s="41">
        <f t="shared" si="0"/>
        <v>1</v>
      </c>
      <c r="O14" s="9"/>
    </row>
    <row r="15" spans="2:15" ht="21.6" customHeight="1" x14ac:dyDescent="0.3">
      <c r="B15" s="35" t="s">
        <v>44</v>
      </c>
      <c r="C15" s="36" t="str">
        <f>IF(C5&gt;"",C5,"")</f>
        <v>DE LAS HERAS RAFAEL</v>
      </c>
      <c r="D15" s="36" t="str">
        <f>IF(G6&gt;"",G6,"")</f>
        <v>O´CONNOR Miikka</v>
      </c>
      <c r="E15" s="46"/>
      <c r="F15" s="47"/>
      <c r="G15" s="48"/>
      <c r="H15" s="45"/>
      <c r="I15" s="37"/>
      <c r="J15" s="37"/>
      <c r="K15" s="38" t="str">
        <f>IF(ISBLANK(F15),"",COUNTIF(F15:J15,"&gt;=0"))</f>
        <v/>
      </c>
      <c r="L15" s="39" t="str">
        <f>IF(ISBLANK(F15),"",(IF(LEFT(F15,1)="-",1,0)+IF(LEFT(G15,1)="-",1,0)+IF(LEFT(H15,1)="-",1,0)+IF(LEFT(I15,1)="-",1,0)+IF(LEFT(J15,1)="-",1,0)))</f>
        <v/>
      </c>
      <c r="M15" s="40" t="str">
        <f t="shared" si="0"/>
        <v/>
      </c>
      <c r="N15" s="41" t="str">
        <f t="shared" si="0"/>
        <v/>
      </c>
      <c r="O15" s="9"/>
    </row>
    <row r="16" spans="2:15" ht="21.6" customHeight="1" thickBot="1" x14ac:dyDescent="0.35">
      <c r="B16" s="35" t="s">
        <v>45</v>
      </c>
      <c r="C16" s="36" t="str">
        <f>IF(C6&gt;"",C6,"")</f>
        <v>AYUSO ÁNGEL</v>
      </c>
      <c r="D16" s="36" t="str">
        <f>IF(G5&gt;"",G5,"")</f>
        <v>SOINE Samuli</v>
      </c>
      <c r="E16" s="46"/>
      <c r="F16" s="44"/>
      <c r="G16" s="37"/>
      <c r="H16" s="37"/>
      <c r="I16" s="37"/>
      <c r="J16" s="37"/>
      <c r="K16" s="38" t="str">
        <f>IF(ISBLANK(F16),"",COUNTIF(F16:J16,"&gt;=0"))</f>
        <v/>
      </c>
      <c r="L16" s="39" t="str">
        <f>IF(ISBLANK(F16),"",(IF(LEFT(F16,1)="-",1,0)+IF(LEFT(G16,1)="-",1,0)+IF(LEFT(H16,1)="-",1,0)+IF(LEFT(I16,1)="-",1,0)+IF(LEFT(J16,1)="-",1,0)))</f>
        <v/>
      </c>
      <c r="M16" s="40" t="str">
        <f t="shared" si="0"/>
        <v/>
      </c>
      <c r="N16" s="41" t="str">
        <f t="shared" si="0"/>
        <v/>
      </c>
      <c r="O16" s="9"/>
    </row>
    <row r="17" spans="1:15" ht="21.6" customHeight="1" thickBot="1" x14ac:dyDescent="0.35">
      <c r="B17" s="5"/>
      <c r="C17" s="5"/>
      <c r="D17" s="5"/>
      <c r="E17" s="5"/>
      <c r="F17" s="5"/>
      <c r="G17" s="5"/>
      <c r="H17" s="5"/>
      <c r="I17" s="49" t="s">
        <v>46</v>
      </c>
      <c r="J17" s="50"/>
      <c r="K17" s="51">
        <f>IF(ISBLANK(C5),"",SUM(K12:K16))</f>
        <v>3</v>
      </c>
      <c r="L17" s="51">
        <f>IF(ISBLANK(G5),"",SUM(L12:L16))</f>
        <v>6</v>
      </c>
      <c r="M17" s="52">
        <f>IF(ISBLANK(F12),"",SUM(M12:M16))</f>
        <v>1</v>
      </c>
      <c r="N17" s="53">
        <f>IF(ISBLANK(F12),"",SUM(N12:N16))</f>
        <v>2</v>
      </c>
      <c r="O17" s="9"/>
    </row>
    <row r="18" spans="1:15" ht="21.6" customHeight="1" x14ac:dyDescent="0.3">
      <c r="B18" s="5" t="s">
        <v>47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13"/>
    </row>
    <row r="19" spans="1:15" ht="21.6" customHeight="1" x14ac:dyDescent="0.3">
      <c r="B19" s="54"/>
      <c r="C19" s="5" t="s">
        <v>48</v>
      </c>
      <c r="D19" s="5" t="s">
        <v>49</v>
      </c>
      <c r="E19" s="3"/>
      <c r="F19" s="5"/>
      <c r="G19" s="5" t="s">
        <v>50</v>
      </c>
      <c r="H19" s="3"/>
      <c r="I19" s="5"/>
      <c r="J19" s="3" t="s">
        <v>51</v>
      </c>
      <c r="K19" s="3"/>
      <c r="L19" s="5"/>
      <c r="M19" s="5"/>
      <c r="N19" s="5"/>
      <c r="O19" s="13"/>
    </row>
    <row r="20" spans="1:15" ht="21.6" customHeight="1" thickBot="1" x14ac:dyDescent="0.35">
      <c r="B20" s="55"/>
      <c r="C20" s="56" t="str">
        <f>C4</f>
        <v>ESP 5</v>
      </c>
      <c r="D20" s="5" t="str">
        <f>G4</f>
        <v>FIN 1</v>
      </c>
      <c r="E20" s="5"/>
      <c r="F20" s="5"/>
      <c r="G20" s="5"/>
      <c r="H20" s="5"/>
      <c r="I20" s="5"/>
      <c r="J20" s="112" t="str">
        <f>IF(M17=2,C4,IF(N17=2,G4,IF(M17=5,IF(N17=5,"tasan",""),"")))</f>
        <v>FIN 1</v>
      </c>
      <c r="K20" s="112"/>
      <c r="L20" s="112"/>
      <c r="M20" s="112"/>
      <c r="N20" s="112"/>
      <c r="O20" s="9"/>
    </row>
    <row r="21" spans="1:15" ht="21.6" customHeight="1" x14ac:dyDescent="0.3">
      <c r="B21" s="57"/>
      <c r="C21" s="57"/>
      <c r="D21" s="57"/>
      <c r="E21" s="57"/>
      <c r="F21" s="57"/>
      <c r="G21" s="57"/>
      <c r="H21" s="57"/>
      <c r="I21" s="57"/>
      <c r="J21" s="58"/>
      <c r="K21" s="58"/>
      <c r="L21" s="58"/>
      <c r="M21" s="58"/>
      <c r="N21" s="58"/>
      <c r="O21" s="59"/>
    </row>
    <row r="22" spans="1:15" ht="21.6" customHeight="1" x14ac:dyDescent="0.3">
      <c r="B22" s="60"/>
      <c r="C22" s="60"/>
      <c r="D22" s="60"/>
      <c r="E22" s="60"/>
      <c r="F22" s="60"/>
      <c r="G22" s="60"/>
      <c r="H22" s="60"/>
      <c r="I22" s="60"/>
      <c r="J22" s="61"/>
      <c r="K22" s="61"/>
      <c r="L22" s="61"/>
      <c r="M22" s="61"/>
      <c r="N22" s="61"/>
      <c r="O22" s="3"/>
    </row>
    <row r="24" spans="1:15" ht="21.6" customHeight="1" x14ac:dyDescent="0.3">
      <c r="A24" s="62"/>
      <c r="B24" s="3">
        <v>2</v>
      </c>
      <c r="C24" s="4" t="s">
        <v>20</v>
      </c>
      <c r="D24" s="5"/>
      <c r="E24" s="5"/>
      <c r="F24" s="3"/>
      <c r="G24" s="6" t="s">
        <v>21</v>
      </c>
      <c r="H24" s="7"/>
      <c r="I24" s="8"/>
      <c r="J24" s="115">
        <v>43440</v>
      </c>
      <c r="K24" s="115"/>
      <c r="L24" s="115"/>
      <c r="M24" s="115"/>
      <c r="N24" s="115"/>
      <c r="O24" s="9"/>
    </row>
    <row r="25" spans="1:15" ht="21.6" customHeight="1" x14ac:dyDescent="0.3">
      <c r="A25" s="62"/>
      <c r="B25" s="10"/>
      <c r="C25" s="10" t="s">
        <v>22</v>
      </c>
      <c r="D25" s="5"/>
      <c r="E25" s="5"/>
      <c r="F25" s="3"/>
      <c r="G25" s="6" t="s">
        <v>23</v>
      </c>
      <c r="H25" s="7"/>
      <c r="I25" s="8"/>
      <c r="J25" s="116" t="s">
        <v>24</v>
      </c>
      <c r="K25" s="116"/>
      <c r="L25" s="116"/>
      <c r="M25" s="116"/>
      <c r="N25" s="116"/>
      <c r="O25" s="9"/>
    </row>
    <row r="26" spans="1:15" ht="21.6" customHeight="1" x14ac:dyDescent="0.3">
      <c r="A26" s="62"/>
      <c r="B26" s="3"/>
      <c r="C26" s="11"/>
      <c r="D26" s="5"/>
      <c r="E26" s="5"/>
      <c r="F26" s="5"/>
      <c r="G26" s="12"/>
      <c r="H26" s="5"/>
      <c r="I26" s="5"/>
      <c r="J26" s="5"/>
      <c r="K26" s="5"/>
      <c r="L26" s="5"/>
      <c r="M26" s="5"/>
      <c r="N26" s="5"/>
      <c r="O26" s="13"/>
    </row>
    <row r="27" spans="1:15" ht="21.6" customHeight="1" x14ac:dyDescent="0.3">
      <c r="A27" s="9"/>
      <c r="B27" s="14" t="s">
        <v>25</v>
      </c>
      <c r="C27" s="117" t="s">
        <v>105</v>
      </c>
      <c r="D27" s="117"/>
      <c r="E27" s="15"/>
      <c r="F27" s="14" t="s">
        <v>25</v>
      </c>
      <c r="G27" s="16" t="s">
        <v>217</v>
      </c>
      <c r="H27" s="17"/>
      <c r="I27" s="17"/>
      <c r="J27" s="17"/>
      <c r="K27" s="17"/>
      <c r="L27" s="17"/>
      <c r="M27" s="17"/>
      <c r="N27" s="18"/>
      <c r="O27" s="9"/>
    </row>
    <row r="28" spans="1:15" ht="21.6" customHeight="1" x14ac:dyDescent="0.3">
      <c r="A28" s="9"/>
      <c r="B28" s="19" t="s">
        <v>26</v>
      </c>
      <c r="C28" s="121" t="s">
        <v>74</v>
      </c>
      <c r="D28" s="123"/>
      <c r="E28" s="20"/>
      <c r="F28" s="21" t="s">
        <v>27</v>
      </c>
      <c r="G28" s="124" t="s">
        <v>204</v>
      </c>
      <c r="H28" s="125"/>
      <c r="I28" s="125"/>
      <c r="J28" s="125"/>
      <c r="K28" s="125"/>
      <c r="L28" s="125"/>
      <c r="M28" s="125"/>
      <c r="N28" s="126"/>
      <c r="O28" s="9"/>
    </row>
    <row r="29" spans="1:15" ht="21.6" customHeight="1" x14ac:dyDescent="0.3">
      <c r="A29" s="9"/>
      <c r="B29" s="22" t="s">
        <v>28</v>
      </c>
      <c r="C29" s="121" t="s">
        <v>205</v>
      </c>
      <c r="D29" s="123"/>
      <c r="E29" s="20"/>
      <c r="F29" s="23" t="s">
        <v>29</v>
      </c>
      <c r="G29" s="121" t="s">
        <v>204</v>
      </c>
      <c r="H29" s="122"/>
      <c r="I29" s="122"/>
      <c r="J29" s="122"/>
      <c r="K29" s="122"/>
      <c r="L29" s="122"/>
      <c r="M29" s="122"/>
      <c r="N29" s="123"/>
      <c r="O29" s="9"/>
    </row>
    <row r="30" spans="1:15" ht="21.6" customHeight="1" x14ac:dyDescent="0.3">
      <c r="A30" s="62"/>
      <c r="B30" s="24" t="s">
        <v>30</v>
      </c>
      <c r="C30" s="25"/>
      <c r="D30" s="26"/>
      <c r="E30" s="27"/>
      <c r="F30" s="24" t="s">
        <v>30</v>
      </c>
      <c r="G30" s="25"/>
      <c r="H30" s="28"/>
      <c r="I30" s="28"/>
      <c r="J30" s="28"/>
      <c r="K30" s="28"/>
      <c r="L30" s="28"/>
      <c r="M30" s="28"/>
      <c r="N30" s="28"/>
      <c r="O30" s="13"/>
    </row>
    <row r="31" spans="1:15" ht="21.6" customHeight="1" x14ac:dyDescent="0.3">
      <c r="A31" s="9"/>
      <c r="B31" s="29"/>
      <c r="C31" s="113"/>
      <c r="D31" s="113"/>
      <c r="E31" s="20"/>
      <c r="F31" s="30"/>
      <c r="G31" s="114"/>
      <c r="H31" s="114"/>
      <c r="I31" s="114"/>
      <c r="J31" s="114"/>
      <c r="K31" s="114"/>
      <c r="L31" s="114"/>
      <c r="M31" s="114"/>
      <c r="N31" s="114"/>
      <c r="O31" s="9"/>
    </row>
    <row r="32" spans="1:15" ht="21.6" customHeight="1" x14ac:dyDescent="0.3">
      <c r="A32" s="9"/>
      <c r="B32" s="31"/>
      <c r="C32" s="113"/>
      <c r="D32" s="113"/>
      <c r="E32" s="20"/>
      <c r="F32" s="32"/>
      <c r="G32" s="113"/>
      <c r="H32" s="113"/>
      <c r="I32" s="113"/>
      <c r="J32" s="113"/>
      <c r="K32" s="113"/>
      <c r="L32" s="113"/>
      <c r="M32" s="113"/>
      <c r="N32" s="113"/>
      <c r="O32" s="9"/>
    </row>
    <row r="33" spans="1:15" ht="21.6" customHeight="1" x14ac:dyDescent="0.3">
      <c r="A33" s="62"/>
      <c r="B33" s="5"/>
      <c r="C33" s="5"/>
      <c r="D33" s="5"/>
      <c r="E33" s="5"/>
      <c r="F33" s="12" t="s">
        <v>31</v>
      </c>
      <c r="G33" s="12"/>
      <c r="H33" s="12"/>
      <c r="I33" s="12"/>
      <c r="J33" s="5"/>
      <c r="K33" s="5"/>
      <c r="L33" s="5"/>
      <c r="M33" s="33"/>
      <c r="N33" s="3"/>
      <c r="O33" s="13"/>
    </row>
    <row r="34" spans="1:15" ht="21.6" customHeight="1" x14ac:dyDescent="0.3">
      <c r="A34" s="62"/>
      <c r="B34" s="10" t="s">
        <v>32</v>
      </c>
      <c r="C34" s="5"/>
      <c r="D34" s="5"/>
      <c r="E34" s="5"/>
      <c r="F34" s="34" t="s">
        <v>33</v>
      </c>
      <c r="G34" s="34" t="s">
        <v>34</v>
      </c>
      <c r="H34" s="34" t="s">
        <v>35</v>
      </c>
      <c r="I34" s="34" t="s">
        <v>36</v>
      </c>
      <c r="J34" s="34" t="s">
        <v>37</v>
      </c>
      <c r="K34" s="111" t="s">
        <v>38</v>
      </c>
      <c r="L34" s="111"/>
      <c r="M34" s="34" t="s">
        <v>39</v>
      </c>
      <c r="N34" s="34" t="s">
        <v>40</v>
      </c>
      <c r="O34" s="9"/>
    </row>
    <row r="35" spans="1:15" ht="21.6" customHeight="1" x14ac:dyDescent="0.3">
      <c r="A35" s="9"/>
      <c r="B35" s="35" t="s">
        <v>41</v>
      </c>
      <c r="C35" s="36" t="str">
        <f>IF(C28&gt;"",C28,"")</f>
        <v>Haug Borgar</v>
      </c>
      <c r="D35" s="36" t="str">
        <f>IF(G28&gt;"",G28,"")</f>
        <v>BLADH Samuel</v>
      </c>
      <c r="E35" s="36" t="str">
        <f>IF(E28&gt;"",E28&amp;" - "&amp;I28,"")</f>
        <v/>
      </c>
      <c r="F35" s="37">
        <v>4</v>
      </c>
      <c r="G35" s="37">
        <v>8</v>
      </c>
      <c r="H35" s="37">
        <v>3</v>
      </c>
      <c r="I35" s="37"/>
      <c r="J35" s="37"/>
      <c r="K35" s="38">
        <f>IF(ISBLANK(F35),"",COUNTIF(F35:J35,"&gt;=0"))</f>
        <v>3</v>
      </c>
      <c r="L35" s="39">
        <f>IF(ISBLANK(F35),"",(IF(LEFT(F35,1)="-",1,0)+IF(LEFT(G35,1)="-",1,0)+IF(LEFT(H35,1)="-",1,0)+IF(LEFT(I35,1)="-",1,0)+IF(LEFT(J35,1)="-",1,0)))</f>
        <v>0</v>
      </c>
      <c r="M35" s="40">
        <f t="shared" ref="M35:N39" si="1">IF(K35=3,1,"")</f>
        <v>1</v>
      </c>
      <c r="N35" s="41" t="str">
        <f t="shared" si="1"/>
        <v/>
      </c>
      <c r="O35" s="9"/>
    </row>
    <row r="36" spans="1:15" ht="21.6" customHeight="1" x14ac:dyDescent="0.3">
      <c r="A36" s="9"/>
      <c r="B36" s="35" t="s">
        <v>42</v>
      </c>
      <c r="C36" s="36" t="str">
        <f>IF(C29&gt;"",C29,"")</f>
        <v>Berner Sondre</v>
      </c>
      <c r="D36" s="36" t="str">
        <f>IF(G29&gt;"",G29,"")</f>
        <v>BLADH Samuel</v>
      </c>
      <c r="E36" s="36" t="str">
        <f>IF(E29&gt;"",E29&amp;" - "&amp;I29,"")</f>
        <v/>
      </c>
      <c r="F36" s="37">
        <v>8</v>
      </c>
      <c r="G36" s="37">
        <v>6</v>
      </c>
      <c r="H36" s="37">
        <v>8</v>
      </c>
      <c r="I36" s="37"/>
      <c r="J36" s="37"/>
      <c r="K36" s="38">
        <f>IF(ISBLANK(F36),"",COUNTIF(F36:J36,"&gt;=0"))</f>
        <v>3</v>
      </c>
      <c r="L36" s="39">
        <f>IF(ISBLANK(F36),"",(IF(LEFT(F36,1)="-",1,0)+IF(LEFT(G36,1)="-",1,0)+IF(LEFT(H36,1)="-",1,0)+IF(LEFT(I36,1)="-",1,0)+IF(LEFT(J36,1)="-",1,0)))</f>
        <v>0</v>
      </c>
      <c r="M36" s="40">
        <f t="shared" si="1"/>
        <v>1</v>
      </c>
      <c r="N36" s="41" t="str">
        <f t="shared" si="1"/>
        <v/>
      </c>
      <c r="O36" s="9"/>
    </row>
    <row r="37" spans="1:15" ht="21.6" customHeight="1" x14ac:dyDescent="0.3">
      <c r="A37" s="9"/>
      <c r="B37" s="42" t="s">
        <v>43</v>
      </c>
      <c r="C37" s="36" t="str">
        <f>IF(C31&gt;"",C31&amp;" / "&amp;C32,"")</f>
        <v/>
      </c>
      <c r="D37" s="36" t="str">
        <f>IF(G31&gt;"",G31&amp;" / "&amp;G32,"")</f>
        <v/>
      </c>
      <c r="E37" s="43"/>
      <c r="F37" s="44"/>
      <c r="G37" s="37"/>
      <c r="H37" s="37"/>
      <c r="I37" s="45"/>
      <c r="J37" s="45"/>
      <c r="K37" s="38" t="str">
        <f>IF(ISBLANK(F37),"",COUNTIF(F37:J37,"&gt;=0"))</f>
        <v/>
      </c>
      <c r="L37" s="39" t="str">
        <f>IF(ISBLANK(F37),"",(IF(LEFT(F37,1)="-",1,0)+IF(LEFT(G37,1)="-",1,0)+IF(LEFT(H37,1)="-",1,0)+IF(LEFT(I37,1)="-",1,0)+IF(LEFT(J37,1)="-",1,0)))</f>
        <v/>
      </c>
      <c r="M37" s="40" t="str">
        <f t="shared" si="1"/>
        <v/>
      </c>
      <c r="N37" s="41" t="str">
        <f t="shared" si="1"/>
        <v/>
      </c>
      <c r="O37" s="9"/>
    </row>
    <row r="38" spans="1:15" ht="21.6" customHeight="1" x14ac:dyDescent="0.3">
      <c r="A38" s="9"/>
      <c r="B38" s="35" t="s">
        <v>44</v>
      </c>
      <c r="C38" s="36" t="str">
        <f>IF(C28&gt;"",C28,"")</f>
        <v>Haug Borgar</v>
      </c>
      <c r="D38" s="36" t="str">
        <f>IF(G29&gt;"",G29,"")</f>
        <v>BLADH Samuel</v>
      </c>
      <c r="E38" s="46"/>
      <c r="F38" s="47"/>
      <c r="G38" s="48"/>
      <c r="H38" s="45"/>
      <c r="I38" s="37"/>
      <c r="J38" s="37"/>
      <c r="K38" s="38" t="str">
        <f>IF(ISBLANK(F38),"",COUNTIF(F38:J38,"&gt;=0"))</f>
        <v/>
      </c>
      <c r="L38" s="39" t="str">
        <f>IF(ISBLANK(F38),"",(IF(LEFT(F38,1)="-",1,0)+IF(LEFT(G38,1)="-",1,0)+IF(LEFT(H38,1)="-",1,0)+IF(LEFT(I38,1)="-",1,0)+IF(LEFT(J38,1)="-",1,0)))</f>
        <v/>
      </c>
      <c r="M38" s="40" t="str">
        <f t="shared" si="1"/>
        <v/>
      </c>
      <c r="N38" s="41" t="str">
        <f t="shared" si="1"/>
        <v/>
      </c>
      <c r="O38" s="9"/>
    </row>
    <row r="39" spans="1:15" ht="21.6" customHeight="1" thickBot="1" x14ac:dyDescent="0.35">
      <c r="A39" s="9"/>
      <c r="B39" s="35" t="s">
        <v>45</v>
      </c>
      <c r="C39" s="36" t="str">
        <f>IF(C29&gt;"",C29,"")</f>
        <v>Berner Sondre</v>
      </c>
      <c r="D39" s="36" t="str">
        <f>IF(G28&gt;"",G28,"")</f>
        <v>BLADH Samuel</v>
      </c>
      <c r="E39" s="46"/>
      <c r="F39" s="44"/>
      <c r="G39" s="37"/>
      <c r="H39" s="37"/>
      <c r="I39" s="37"/>
      <c r="J39" s="37"/>
      <c r="K39" s="38" t="str">
        <f>IF(ISBLANK(F39),"",COUNTIF(F39:J39,"&gt;=0"))</f>
        <v/>
      </c>
      <c r="L39" s="39" t="str">
        <f>IF(ISBLANK(F39),"",(IF(LEFT(F39,1)="-",1,0)+IF(LEFT(G39,1)="-",1,0)+IF(LEFT(H39,1)="-",1,0)+IF(LEFT(I39,1)="-",1,0)+IF(LEFT(J39,1)="-",1,0)))</f>
        <v/>
      </c>
      <c r="M39" s="40" t="str">
        <f t="shared" si="1"/>
        <v/>
      </c>
      <c r="N39" s="41" t="str">
        <f t="shared" si="1"/>
        <v/>
      </c>
      <c r="O39" s="9"/>
    </row>
    <row r="40" spans="1:15" ht="21.6" customHeight="1" thickBot="1" x14ac:dyDescent="0.35">
      <c r="A40" s="62"/>
      <c r="B40" s="5"/>
      <c r="C40" s="5"/>
      <c r="D40" s="5"/>
      <c r="E40" s="5"/>
      <c r="F40" s="5"/>
      <c r="G40" s="5"/>
      <c r="H40" s="5"/>
      <c r="I40" s="49" t="s">
        <v>46</v>
      </c>
      <c r="J40" s="50"/>
      <c r="K40" s="51">
        <f>IF(ISBLANK(C28),"",SUM(K35:K39))</f>
        <v>6</v>
      </c>
      <c r="L40" s="51">
        <f>IF(ISBLANK(G28),"",SUM(L35:L39))</f>
        <v>0</v>
      </c>
      <c r="M40" s="52">
        <f>IF(ISBLANK(F35),"",SUM(M35:M39))</f>
        <v>2</v>
      </c>
      <c r="N40" s="53">
        <f>IF(ISBLANK(F35),"",SUM(N35:N39))</f>
        <v>0</v>
      </c>
      <c r="O40" s="9"/>
    </row>
    <row r="41" spans="1:15" ht="21.6" customHeight="1" x14ac:dyDescent="0.3">
      <c r="A41" s="62"/>
      <c r="B41" s="5" t="s">
        <v>47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3"/>
    </row>
    <row r="42" spans="1:15" ht="21.6" customHeight="1" x14ac:dyDescent="0.3">
      <c r="A42" s="62"/>
      <c r="B42" s="54"/>
      <c r="C42" s="5" t="s">
        <v>48</v>
      </c>
      <c r="D42" s="5" t="s">
        <v>49</v>
      </c>
      <c r="E42" s="3"/>
      <c r="F42" s="5"/>
      <c r="G42" s="5" t="s">
        <v>50</v>
      </c>
      <c r="H42" s="3"/>
      <c r="I42" s="5"/>
      <c r="J42" s="3" t="s">
        <v>51</v>
      </c>
      <c r="K42" s="3"/>
      <c r="L42" s="5"/>
      <c r="M42" s="5"/>
      <c r="N42" s="5"/>
      <c r="O42" s="13"/>
    </row>
    <row r="43" spans="1:15" ht="21.6" customHeight="1" thickBot="1" x14ac:dyDescent="0.35">
      <c r="A43" s="62"/>
      <c r="B43" s="55"/>
      <c r="C43" s="56" t="str">
        <f>C27</f>
        <v>NOR 1</v>
      </c>
      <c r="D43" s="5" t="str">
        <f>G27</f>
        <v>SWE / ENG</v>
      </c>
      <c r="E43" s="5"/>
      <c r="F43" s="5"/>
      <c r="G43" s="5"/>
      <c r="H43" s="5"/>
      <c r="I43" s="5"/>
      <c r="J43" s="112" t="str">
        <f>IF(M40=2,C27,IF(N40=2,G27,IF(M40=5,IF(N40=5,"tasan",""),"")))</f>
        <v>NOR 1</v>
      </c>
      <c r="K43" s="112"/>
      <c r="L43" s="112"/>
      <c r="M43" s="112"/>
      <c r="N43" s="112"/>
      <c r="O43" s="9"/>
    </row>
    <row r="44" spans="1:15" ht="21.6" customHeight="1" x14ac:dyDescent="0.3">
      <c r="A44" s="63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  <c r="O44" s="59"/>
    </row>
    <row r="46" spans="1:15" ht="21.6" customHeight="1" x14ac:dyDescent="0.3">
      <c r="A46" s="62"/>
      <c r="B46" s="3">
        <v>3</v>
      </c>
      <c r="C46" s="4" t="s">
        <v>20</v>
      </c>
      <c r="D46" s="5"/>
      <c r="E46" s="5"/>
      <c r="F46" s="3"/>
      <c r="G46" s="6" t="s">
        <v>21</v>
      </c>
      <c r="H46" s="7"/>
      <c r="I46" s="8"/>
      <c r="J46" s="115">
        <v>43440</v>
      </c>
      <c r="K46" s="115"/>
      <c r="L46" s="115"/>
      <c r="M46" s="115"/>
      <c r="N46" s="115"/>
      <c r="O46" s="9"/>
    </row>
    <row r="47" spans="1:15" ht="21.6" customHeight="1" x14ac:dyDescent="0.3">
      <c r="A47" s="62"/>
      <c r="B47" s="10"/>
      <c r="C47" s="10" t="s">
        <v>22</v>
      </c>
      <c r="D47" s="5"/>
      <c r="E47" s="5"/>
      <c r="F47" s="3"/>
      <c r="G47" s="6" t="s">
        <v>23</v>
      </c>
      <c r="H47" s="7"/>
      <c r="I47" s="8"/>
      <c r="J47" s="116" t="s">
        <v>24</v>
      </c>
      <c r="K47" s="116"/>
      <c r="L47" s="116"/>
      <c r="M47" s="116"/>
      <c r="N47" s="116"/>
      <c r="O47" s="9"/>
    </row>
    <row r="48" spans="1:15" ht="21.6" customHeight="1" x14ac:dyDescent="0.3">
      <c r="A48" s="62"/>
      <c r="B48" s="3"/>
      <c r="C48" s="11"/>
      <c r="D48" s="5"/>
      <c r="E48" s="5"/>
      <c r="F48" s="5"/>
      <c r="G48" s="12"/>
      <c r="H48" s="5"/>
      <c r="I48" s="5"/>
      <c r="J48" s="5"/>
      <c r="K48" s="5"/>
      <c r="L48" s="5"/>
      <c r="M48" s="5"/>
      <c r="N48" s="5"/>
      <c r="O48" s="13"/>
    </row>
    <row r="49" spans="1:15" ht="21.6" customHeight="1" x14ac:dyDescent="0.3">
      <c r="A49" s="9"/>
      <c r="B49" s="14" t="s">
        <v>25</v>
      </c>
      <c r="C49" s="117" t="s">
        <v>80</v>
      </c>
      <c r="D49" s="117"/>
      <c r="E49" s="15"/>
      <c r="F49" s="14" t="s">
        <v>25</v>
      </c>
      <c r="G49" s="16" t="s">
        <v>106</v>
      </c>
      <c r="H49" s="17"/>
      <c r="I49" s="17"/>
      <c r="J49" s="17"/>
      <c r="K49" s="17"/>
      <c r="L49" s="17"/>
      <c r="M49" s="17"/>
      <c r="N49" s="18"/>
      <c r="O49" s="9"/>
    </row>
    <row r="50" spans="1:15" ht="21.6" customHeight="1" x14ac:dyDescent="0.3">
      <c r="A50" s="9"/>
      <c r="B50" s="19" t="s">
        <v>26</v>
      </c>
      <c r="C50" s="113" t="s">
        <v>136</v>
      </c>
      <c r="D50" s="113"/>
      <c r="E50" s="20"/>
      <c r="F50" s="21" t="s">
        <v>27</v>
      </c>
      <c r="G50" s="114" t="s">
        <v>206</v>
      </c>
      <c r="H50" s="114"/>
      <c r="I50" s="114"/>
      <c r="J50" s="114"/>
      <c r="K50" s="114"/>
      <c r="L50" s="114"/>
      <c r="M50" s="114"/>
      <c r="N50" s="114"/>
      <c r="O50" s="9"/>
    </row>
    <row r="51" spans="1:15" ht="21.6" customHeight="1" x14ac:dyDescent="0.3">
      <c r="A51" s="9"/>
      <c r="B51" s="22" t="s">
        <v>28</v>
      </c>
      <c r="C51" s="113" t="s">
        <v>137</v>
      </c>
      <c r="D51" s="113"/>
      <c r="E51" s="20"/>
      <c r="F51" s="23" t="s">
        <v>29</v>
      </c>
      <c r="G51" s="113" t="s">
        <v>82</v>
      </c>
      <c r="H51" s="113"/>
      <c r="I51" s="113"/>
      <c r="J51" s="113"/>
      <c r="K51" s="113"/>
      <c r="L51" s="113"/>
      <c r="M51" s="113"/>
      <c r="N51" s="113"/>
      <c r="O51" s="9"/>
    </row>
    <row r="52" spans="1:15" ht="21.6" customHeight="1" x14ac:dyDescent="0.3">
      <c r="A52" s="62"/>
      <c r="B52" s="24" t="s">
        <v>30</v>
      </c>
      <c r="C52" s="25"/>
      <c r="D52" s="26"/>
      <c r="E52" s="27"/>
      <c r="F52" s="24" t="s">
        <v>30</v>
      </c>
      <c r="G52" s="25"/>
      <c r="H52" s="28"/>
      <c r="I52" s="28"/>
      <c r="J52" s="28"/>
      <c r="K52" s="28"/>
      <c r="L52" s="28"/>
      <c r="M52" s="28"/>
      <c r="N52" s="28"/>
      <c r="O52" s="13"/>
    </row>
    <row r="53" spans="1:15" ht="21.6" customHeight="1" x14ac:dyDescent="0.3">
      <c r="A53" s="9"/>
      <c r="B53" s="29"/>
      <c r="C53" s="113"/>
      <c r="D53" s="113"/>
      <c r="E53" s="20"/>
      <c r="F53" s="30"/>
      <c r="G53" s="114"/>
      <c r="H53" s="114"/>
      <c r="I53" s="114"/>
      <c r="J53" s="114"/>
      <c r="K53" s="114"/>
      <c r="L53" s="114"/>
      <c r="M53" s="114"/>
      <c r="N53" s="114"/>
      <c r="O53" s="9"/>
    </row>
    <row r="54" spans="1:15" ht="21.6" customHeight="1" x14ac:dyDescent="0.3">
      <c r="A54" s="9"/>
      <c r="B54" s="31"/>
      <c r="C54" s="113"/>
      <c r="D54" s="113"/>
      <c r="E54" s="20"/>
      <c r="F54" s="32"/>
      <c r="G54" s="113"/>
      <c r="H54" s="113"/>
      <c r="I54" s="113"/>
      <c r="J54" s="113"/>
      <c r="K54" s="113"/>
      <c r="L54" s="113"/>
      <c r="M54" s="113"/>
      <c r="N54" s="113"/>
      <c r="O54" s="9"/>
    </row>
    <row r="55" spans="1:15" ht="21.6" customHeight="1" x14ac:dyDescent="0.3">
      <c r="A55" s="62"/>
      <c r="B55" s="5"/>
      <c r="C55" s="5"/>
      <c r="D55" s="5"/>
      <c r="E55" s="5"/>
      <c r="F55" s="12" t="s">
        <v>31</v>
      </c>
      <c r="G55" s="12"/>
      <c r="H55" s="12"/>
      <c r="I55" s="12"/>
      <c r="J55" s="5"/>
      <c r="K55" s="5"/>
      <c r="L55" s="5"/>
      <c r="M55" s="33"/>
      <c r="N55" s="3"/>
      <c r="O55" s="13"/>
    </row>
    <row r="56" spans="1:15" ht="21.6" customHeight="1" x14ac:dyDescent="0.3">
      <c r="A56" s="62"/>
      <c r="B56" s="10" t="s">
        <v>32</v>
      </c>
      <c r="C56" s="5"/>
      <c r="D56" s="5"/>
      <c r="E56" s="5"/>
      <c r="F56" s="34" t="s">
        <v>33</v>
      </c>
      <c r="G56" s="34" t="s">
        <v>34</v>
      </c>
      <c r="H56" s="34" t="s">
        <v>35</v>
      </c>
      <c r="I56" s="34" t="s">
        <v>36</v>
      </c>
      <c r="J56" s="34" t="s">
        <v>37</v>
      </c>
      <c r="K56" s="111" t="s">
        <v>38</v>
      </c>
      <c r="L56" s="111"/>
      <c r="M56" s="34" t="s">
        <v>39</v>
      </c>
      <c r="N56" s="34" t="s">
        <v>40</v>
      </c>
      <c r="O56" s="9"/>
    </row>
    <row r="57" spans="1:15" ht="21.6" customHeight="1" x14ac:dyDescent="0.3">
      <c r="A57" s="9"/>
      <c r="B57" s="35" t="s">
        <v>41</v>
      </c>
      <c r="C57" s="36" t="str">
        <f>IF(C50&gt;"",C50,"")</f>
        <v>PONS ARNAU</v>
      </c>
      <c r="D57" s="36" t="str">
        <f>IF(G50&gt;"",G50,"")</f>
        <v>KENZHIGULOV Dastan</v>
      </c>
      <c r="E57" s="36" t="str">
        <f>IF(E50&gt;"",E50&amp;" - "&amp;I50,"")</f>
        <v/>
      </c>
      <c r="F57" s="37">
        <v>8</v>
      </c>
      <c r="G57" s="37">
        <v>-10</v>
      </c>
      <c r="H57" s="37">
        <v>-8</v>
      </c>
      <c r="I57" s="37">
        <v>3</v>
      </c>
      <c r="J57" s="37">
        <v>9</v>
      </c>
      <c r="K57" s="38">
        <f>IF(ISBLANK(F57),"",COUNTIF(F57:J57,"&gt;=0"))</f>
        <v>3</v>
      </c>
      <c r="L57" s="39">
        <f>IF(ISBLANK(F57),"",(IF(LEFT(F57,1)="-",1,0)+IF(LEFT(G57,1)="-",1,0)+IF(LEFT(H57,1)="-",1,0)+IF(LEFT(I57,1)="-",1,0)+IF(LEFT(J57,1)="-",1,0)))</f>
        <v>2</v>
      </c>
      <c r="M57" s="40">
        <f t="shared" ref="M57:N61" si="2">IF(K57=3,1,"")</f>
        <v>1</v>
      </c>
      <c r="N57" s="41" t="str">
        <f t="shared" si="2"/>
        <v/>
      </c>
      <c r="O57" s="9"/>
    </row>
    <row r="58" spans="1:15" ht="21.6" customHeight="1" x14ac:dyDescent="0.3">
      <c r="A58" s="9"/>
      <c r="B58" s="35" t="s">
        <v>42</v>
      </c>
      <c r="C58" s="36" t="str">
        <f>IF(C51&gt;"",C51,"")</f>
        <v xml:space="preserve">VILARDELL ALBERT </v>
      </c>
      <c r="D58" s="36" t="str">
        <f>IF(G51&gt;"",G51,"")</f>
        <v>SARSEMBAYEV Dias</v>
      </c>
      <c r="E58" s="36" t="str">
        <f>IF(E51&gt;"",E51&amp;" - "&amp;I51,"")</f>
        <v/>
      </c>
      <c r="F58" s="37">
        <v>-8</v>
      </c>
      <c r="G58" s="37">
        <v>-6</v>
      </c>
      <c r="H58" s="37">
        <v>-9</v>
      </c>
      <c r="I58" s="37"/>
      <c r="J58" s="37"/>
      <c r="K58" s="38">
        <f>IF(ISBLANK(F58),"",COUNTIF(F58:J58,"&gt;=0"))</f>
        <v>0</v>
      </c>
      <c r="L58" s="39">
        <f>IF(ISBLANK(F58),"",(IF(LEFT(F58,1)="-",1,0)+IF(LEFT(G58,1)="-",1,0)+IF(LEFT(H58,1)="-",1,0)+IF(LEFT(I58,1)="-",1,0)+IF(LEFT(J58,1)="-",1,0)))</f>
        <v>3</v>
      </c>
      <c r="M58" s="40" t="str">
        <f t="shared" si="2"/>
        <v/>
      </c>
      <c r="N58" s="41">
        <f t="shared" si="2"/>
        <v>1</v>
      </c>
      <c r="O58" s="9"/>
    </row>
    <row r="59" spans="1:15" ht="21.6" customHeight="1" x14ac:dyDescent="0.3">
      <c r="A59" s="9"/>
      <c r="B59" s="42" t="s">
        <v>43</v>
      </c>
      <c r="C59" s="36" t="str">
        <f>IF(C53&gt;"",C53&amp;" / "&amp;C54,"")</f>
        <v/>
      </c>
      <c r="D59" s="36" t="str">
        <f>IF(G53&gt;"",G53&amp;" / "&amp;G54,"")</f>
        <v/>
      </c>
      <c r="E59" s="43"/>
      <c r="F59" s="44">
        <v>-8</v>
      </c>
      <c r="G59" s="37">
        <v>-11</v>
      </c>
      <c r="H59" s="37">
        <v>6</v>
      </c>
      <c r="I59" s="45">
        <v>6</v>
      </c>
      <c r="J59" s="45">
        <v>-6</v>
      </c>
      <c r="K59" s="38">
        <f>IF(ISBLANK(F59),"",COUNTIF(F59:J59,"&gt;=0"))</f>
        <v>2</v>
      </c>
      <c r="L59" s="39">
        <f>IF(ISBLANK(F59),"",(IF(LEFT(F59,1)="-",1,0)+IF(LEFT(G59,1)="-",1,0)+IF(LEFT(H59,1)="-",1,0)+IF(LEFT(I59,1)="-",1,0)+IF(LEFT(J59,1)="-",1,0)))</f>
        <v>3</v>
      </c>
      <c r="M59" s="40" t="str">
        <f t="shared" si="2"/>
        <v/>
      </c>
      <c r="N59" s="41">
        <f t="shared" si="2"/>
        <v>1</v>
      </c>
      <c r="O59" s="9"/>
    </row>
    <row r="60" spans="1:15" ht="21.6" customHeight="1" x14ac:dyDescent="0.3">
      <c r="A60" s="9"/>
      <c r="B60" s="35" t="s">
        <v>44</v>
      </c>
      <c r="C60" s="36" t="str">
        <f>IF(C50&gt;"",C50,"")</f>
        <v>PONS ARNAU</v>
      </c>
      <c r="D60" s="36" t="str">
        <f>IF(G51&gt;"",G51,"")</f>
        <v>SARSEMBAYEV Dias</v>
      </c>
      <c r="E60" s="46"/>
      <c r="F60" s="47"/>
      <c r="G60" s="48"/>
      <c r="H60" s="45"/>
      <c r="I60" s="37"/>
      <c r="J60" s="37"/>
      <c r="K60" s="38" t="str">
        <f>IF(ISBLANK(F60),"",COUNTIF(F60:J60,"&gt;=0"))</f>
        <v/>
      </c>
      <c r="L60" s="39" t="str">
        <f>IF(ISBLANK(F60),"",(IF(LEFT(F60,1)="-",1,0)+IF(LEFT(G60,1)="-",1,0)+IF(LEFT(H60,1)="-",1,0)+IF(LEFT(I60,1)="-",1,0)+IF(LEFT(J60,1)="-",1,0)))</f>
        <v/>
      </c>
      <c r="M60" s="40" t="str">
        <f t="shared" si="2"/>
        <v/>
      </c>
      <c r="N60" s="41" t="str">
        <f t="shared" si="2"/>
        <v/>
      </c>
      <c r="O60" s="9"/>
    </row>
    <row r="61" spans="1:15" ht="21.6" customHeight="1" thickBot="1" x14ac:dyDescent="0.35">
      <c r="A61" s="9"/>
      <c r="B61" s="35" t="s">
        <v>45</v>
      </c>
      <c r="C61" s="36" t="str">
        <f>IF(C51&gt;"",C51,"")</f>
        <v xml:space="preserve">VILARDELL ALBERT </v>
      </c>
      <c r="D61" s="36" t="str">
        <f>IF(G50&gt;"",G50,"")</f>
        <v>KENZHIGULOV Dastan</v>
      </c>
      <c r="E61" s="46"/>
      <c r="F61" s="44"/>
      <c r="G61" s="37"/>
      <c r="H61" s="37"/>
      <c r="I61" s="37"/>
      <c r="J61" s="37"/>
      <c r="K61" s="38" t="str">
        <f>IF(ISBLANK(F61),"",COUNTIF(F61:J61,"&gt;=0"))</f>
        <v/>
      </c>
      <c r="L61" s="39" t="str">
        <f>IF(ISBLANK(F61),"",(IF(LEFT(F61,1)="-",1,0)+IF(LEFT(G61,1)="-",1,0)+IF(LEFT(H61,1)="-",1,0)+IF(LEFT(I61,1)="-",1,0)+IF(LEFT(J61,1)="-",1,0)))</f>
        <v/>
      </c>
      <c r="M61" s="40" t="str">
        <f t="shared" si="2"/>
        <v/>
      </c>
      <c r="N61" s="41" t="str">
        <f t="shared" si="2"/>
        <v/>
      </c>
      <c r="O61" s="9"/>
    </row>
    <row r="62" spans="1:15" ht="21.6" customHeight="1" thickBot="1" x14ac:dyDescent="0.35">
      <c r="A62" s="62"/>
      <c r="B62" s="5"/>
      <c r="C62" s="5"/>
      <c r="D62" s="5"/>
      <c r="E62" s="5"/>
      <c r="F62" s="5"/>
      <c r="G62" s="5"/>
      <c r="H62" s="5"/>
      <c r="I62" s="49" t="s">
        <v>46</v>
      </c>
      <c r="J62" s="50"/>
      <c r="K62" s="51">
        <f>IF(ISBLANK(C50),"",SUM(K57:K61))</f>
        <v>5</v>
      </c>
      <c r="L62" s="51">
        <f>IF(ISBLANK(G50),"",SUM(L57:L61))</f>
        <v>8</v>
      </c>
      <c r="M62" s="52">
        <f>IF(ISBLANK(F57),"",SUM(M57:M61))</f>
        <v>1</v>
      </c>
      <c r="N62" s="53">
        <f>IF(ISBLANK(F57),"",SUM(N57:N61))</f>
        <v>2</v>
      </c>
      <c r="O62" s="9"/>
    </row>
    <row r="63" spans="1:15" ht="21.6" customHeight="1" x14ac:dyDescent="0.3">
      <c r="A63" s="62"/>
      <c r="B63" s="5" t="s">
        <v>47</v>
      </c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13"/>
    </row>
    <row r="64" spans="1:15" ht="21.6" customHeight="1" x14ac:dyDescent="0.3">
      <c r="A64" s="62"/>
      <c r="B64" s="54"/>
      <c r="C64" s="5" t="s">
        <v>48</v>
      </c>
      <c r="D64" s="5" t="s">
        <v>49</v>
      </c>
      <c r="E64" s="3"/>
      <c r="F64" s="5"/>
      <c r="G64" s="5" t="s">
        <v>50</v>
      </c>
      <c r="H64" s="3"/>
      <c r="I64" s="5"/>
      <c r="J64" s="3" t="s">
        <v>51</v>
      </c>
      <c r="K64" s="3"/>
      <c r="L64" s="5"/>
      <c r="M64" s="5"/>
      <c r="N64" s="5"/>
      <c r="O64" s="13"/>
    </row>
    <row r="65" spans="1:15" ht="21.6" customHeight="1" thickBot="1" x14ac:dyDescent="0.35">
      <c r="A65" s="62"/>
      <c r="B65" s="55"/>
      <c r="C65" s="56" t="str">
        <f>C49</f>
        <v>ESP 3</v>
      </c>
      <c r="D65" s="5" t="str">
        <f>G49</f>
        <v>KAZ 3</v>
      </c>
      <c r="E65" s="5"/>
      <c r="F65" s="5"/>
      <c r="G65" s="5"/>
      <c r="H65" s="5"/>
      <c r="I65" s="5"/>
      <c r="J65" s="112" t="str">
        <f>IF(M62=2,C49,IF(N62=2,G49,IF(M62=5,IF(N62=5,"tasan",""),"")))</f>
        <v>KAZ 3</v>
      </c>
      <c r="K65" s="112"/>
      <c r="L65" s="112"/>
      <c r="M65" s="112"/>
      <c r="N65" s="112"/>
      <c r="O65" s="9"/>
    </row>
    <row r="66" spans="1:15" ht="21.6" customHeight="1" x14ac:dyDescent="0.3">
      <c r="A66" s="63"/>
      <c r="B66" s="57"/>
      <c r="C66" s="57"/>
      <c r="D66" s="57"/>
      <c r="E66" s="57"/>
      <c r="F66" s="57"/>
      <c r="G66" s="57"/>
      <c r="H66" s="57"/>
      <c r="I66" s="57"/>
      <c r="J66" s="58"/>
      <c r="K66" s="58"/>
      <c r="L66" s="58"/>
      <c r="M66" s="58"/>
      <c r="N66" s="58"/>
      <c r="O66" s="59"/>
    </row>
    <row r="68" spans="1:15" ht="21.6" customHeight="1" x14ac:dyDescent="0.3">
      <c r="B68" s="3">
        <v>4</v>
      </c>
      <c r="C68" s="4" t="s">
        <v>20</v>
      </c>
      <c r="D68" s="5"/>
      <c r="E68" s="5"/>
      <c r="F68" s="3"/>
      <c r="G68" s="6" t="s">
        <v>21</v>
      </c>
      <c r="H68" s="7"/>
      <c r="I68" s="8"/>
      <c r="J68" s="115">
        <v>43440</v>
      </c>
      <c r="K68" s="115"/>
      <c r="L68" s="115"/>
      <c r="M68" s="115"/>
      <c r="N68" s="115"/>
      <c r="O68" s="9"/>
    </row>
    <row r="69" spans="1:15" ht="21.6" customHeight="1" x14ac:dyDescent="0.3">
      <c r="B69" s="10"/>
      <c r="C69" s="10" t="s">
        <v>22</v>
      </c>
      <c r="D69" s="5"/>
      <c r="E69" s="5"/>
      <c r="F69" s="3"/>
      <c r="G69" s="6" t="s">
        <v>23</v>
      </c>
      <c r="H69" s="7"/>
      <c r="I69" s="8"/>
      <c r="J69" s="116" t="s">
        <v>24</v>
      </c>
      <c r="K69" s="116"/>
      <c r="L69" s="116"/>
      <c r="M69" s="116"/>
      <c r="N69" s="116"/>
      <c r="O69" s="9"/>
    </row>
    <row r="70" spans="1:15" ht="21.6" customHeight="1" x14ac:dyDescent="0.3">
      <c r="B70" s="3"/>
      <c r="C70" s="11"/>
      <c r="D70" s="5"/>
      <c r="E70" s="5"/>
      <c r="F70" s="5"/>
      <c r="G70" s="12"/>
      <c r="H70" s="5"/>
      <c r="I70" s="5"/>
      <c r="J70" s="5"/>
      <c r="K70" s="5"/>
      <c r="L70" s="5"/>
      <c r="M70" s="5"/>
      <c r="N70" s="5"/>
      <c r="O70" s="13"/>
    </row>
    <row r="71" spans="1:15" ht="21.6" customHeight="1" x14ac:dyDescent="0.3">
      <c r="B71" s="14" t="s">
        <v>25</v>
      </c>
      <c r="C71" s="117" t="s">
        <v>108</v>
      </c>
      <c r="D71" s="117"/>
      <c r="E71" s="15"/>
      <c r="F71" s="14" t="s">
        <v>25</v>
      </c>
      <c r="G71" s="16" t="s">
        <v>218</v>
      </c>
      <c r="H71" s="17"/>
      <c r="I71" s="17"/>
      <c r="J71" s="17"/>
      <c r="K71" s="17"/>
      <c r="L71" s="17"/>
      <c r="M71" s="17"/>
      <c r="N71" s="18"/>
      <c r="O71" s="9"/>
    </row>
    <row r="72" spans="1:15" ht="21.6" customHeight="1" x14ac:dyDescent="0.3">
      <c r="B72" s="19" t="s">
        <v>26</v>
      </c>
      <c r="C72" s="113" t="s">
        <v>208</v>
      </c>
      <c r="D72" s="113"/>
      <c r="E72" s="20"/>
      <c r="F72" s="21" t="s">
        <v>27</v>
      </c>
      <c r="G72" s="114" t="s">
        <v>219</v>
      </c>
      <c r="H72" s="114"/>
      <c r="I72" s="114"/>
      <c r="J72" s="114"/>
      <c r="K72" s="114"/>
      <c r="L72" s="114"/>
      <c r="M72" s="114"/>
      <c r="N72" s="114"/>
      <c r="O72" s="9"/>
    </row>
    <row r="73" spans="1:15" ht="21.6" customHeight="1" x14ac:dyDescent="0.3">
      <c r="B73" s="22" t="s">
        <v>28</v>
      </c>
      <c r="C73" s="113" t="s">
        <v>207</v>
      </c>
      <c r="D73" s="113"/>
      <c r="E73" s="20"/>
      <c r="F73" s="23" t="s">
        <v>29</v>
      </c>
      <c r="G73" s="113" t="s">
        <v>209</v>
      </c>
      <c r="H73" s="113"/>
      <c r="I73" s="113"/>
      <c r="J73" s="113"/>
      <c r="K73" s="113"/>
      <c r="L73" s="113"/>
      <c r="M73" s="113"/>
      <c r="N73" s="113"/>
      <c r="O73" s="9"/>
    </row>
    <row r="74" spans="1:15" ht="21.6" customHeight="1" x14ac:dyDescent="0.3">
      <c r="B74" s="24" t="s">
        <v>30</v>
      </c>
      <c r="C74" s="25"/>
      <c r="D74" s="26"/>
      <c r="E74" s="27"/>
      <c r="F74" s="24" t="s">
        <v>30</v>
      </c>
      <c r="G74" s="25"/>
      <c r="H74" s="28"/>
      <c r="I74" s="28"/>
      <c r="J74" s="28"/>
      <c r="K74" s="28"/>
      <c r="L74" s="28"/>
      <c r="M74" s="28"/>
      <c r="N74" s="28"/>
      <c r="O74" s="13"/>
    </row>
    <row r="75" spans="1:15" ht="21.6" customHeight="1" x14ac:dyDescent="0.3">
      <c r="B75" s="29"/>
      <c r="C75" s="113"/>
      <c r="D75" s="113"/>
      <c r="E75" s="20"/>
      <c r="F75" s="30"/>
      <c r="G75" s="114"/>
      <c r="H75" s="114"/>
      <c r="I75" s="114"/>
      <c r="J75" s="114"/>
      <c r="K75" s="114"/>
      <c r="L75" s="114"/>
      <c r="M75" s="114"/>
      <c r="N75" s="114"/>
      <c r="O75" s="9"/>
    </row>
    <row r="76" spans="1:15" ht="21.6" customHeight="1" x14ac:dyDescent="0.3">
      <c r="B76" s="31"/>
      <c r="C76" s="113"/>
      <c r="D76" s="113"/>
      <c r="E76" s="20"/>
      <c r="F76" s="32"/>
      <c r="G76" s="113"/>
      <c r="H76" s="113"/>
      <c r="I76" s="113"/>
      <c r="J76" s="113"/>
      <c r="K76" s="113"/>
      <c r="L76" s="113"/>
      <c r="M76" s="113"/>
      <c r="N76" s="113"/>
      <c r="O76" s="9"/>
    </row>
    <row r="77" spans="1:15" ht="21.6" customHeight="1" x14ac:dyDescent="0.3">
      <c r="B77" s="5"/>
      <c r="C77" s="5"/>
      <c r="D77" s="5"/>
      <c r="E77" s="5"/>
      <c r="F77" s="12" t="s">
        <v>31</v>
      </c>
      <c r="G77" s="12"/>
      <c r="H77" s="12"/>
      <c r="I77" s="12"/>
      <c r="J77" s="5"/>
      <c r="K77" s="5"/>
      <c r="L77" s="5"/>
      <c r="M77" s="33"/>
      <c r="N77" s="3"/>
      <c r="O77" s="13"/>
    </row>
    <row r="78" spans="1:15" ht="21.6" customHeight="1" x14ac:dyDescent="0.3">
      <c r="B78" s="10" t="s">
        <v>32</v>
      </c>
      <c r="C78" s="5"/>
      <c r="D78" s="5"/>
      <c r="E78" s="5"/>
      <c r="F78" s="34" t="s">
        <v>33</v>
      </c>
      <c r="G78" s="34" t="s">
        <v>34</v>
      </c>
      <c r="H78" s="34" t="s">
        <v>35</v>
      </c>
      <c r="I78" s="34" t="s">
        <v>36</v>
      </c>
      <c r="J78" s="34" t="s">
        <v>37</v>
      </c>
      <c r="K78" s="111" t="s">
        <v>38</v>
      </c>
      <c r="L78" s="111"/>
      <c r="M78" s="34" t="s">
        <v>39</v>
      </c>
      <c r="N78" s="34" t="s">
        <v>40</v>
      </c>
      <c r="O78" s="9"/>
    </row>
    <row r="79" spans="1:15" ht="21.6" customHeight="1" x14ac:dyDescent="0.3">
      <c r="B79" s="35" t="s">
        <v>41</v>
      </c>
      <c r="C79" s="36" t="str">
        <f>IF(C72&gt;"",C72,"")</f>
        <v>Isakov Ilia</v>
      </c>
      <c r="D79" s="36" t="str">
        <f>IF(G72&gt;"",G72,"")</f>
        <v>Evans Callum</v>
      </c>
      <c r="E79" s="36" t="str">
        <f>IF(E72&gt;"",E72&amp;" - "&amp;I72,"")</f>
        <v/>
      </c>
      <c r="F79" s="37">
        <v>7</v>
      </c>
      <c r="G79" s="37">
        <v>6</v>
      </c>
      <c r="H79" s="37">
        <v>9</v>
      </c>
      <c r="I79" s="37"/>
      <c r="J79" s="37"/>
      <c r="K79" s="38">
        <f>IF(ISBLANK(F79),"",COUNTIF(F79:J79,"&gt;=0"))</f>
        <v>3</v>
      </c>
      <c r="L79" s="39">
        <f>IF(ISBLANK(F79),"",(IF(LEFT(F79,1)="-",1,0)+IF(LEFT(G79,1)="-",1,0)+IF(LEFT(H79,1)="-",1,0)+IF(LEFT(I79,1)="-",1,0)+IF(LEFT(J79,1)="-",1,0)))</f>
        <v>0</v>
      </c>
      <c r="M79" s="40">
        <f t="shared" ref="M79:N83" si="3">IF(K79=3,1,"")</f>
        <v>1</v>
      </c>
      <c r="N79" s="41" t="str">
        <f t="shared" si="3"/>
        <v/>
      </c>
      <c r="O79" s="9"/>
    </row>
    <row r="80" spans="1:15" ht="21.6" customHeight="1" x14ac:dyDescent="0.3">
      <c r="B80" s="35" t="s">
        <v>42</v>
      </c>
      <c r="C80" s="36" t="str">
        <f>IF(C73&gt;"",C73,"")</f>
        <v>Tuytruymov Alexandr</v>
      </c>
      <c r="D80" s="36" t="str">
        <f>IF(G73&gt;"",G73,"")</f>
        <v>Wykes Jordan</v>
      </c>
      <c r="E80" s="36" t="str">
        <f>IF(E73&gt;"",E73&amp;" - "&amp;I73,"")</f>
        <v/>
      </c>
      <c r="F80" s="37">
        <v>-7</v>
      </c>
      <c r="G80" s="37">
        <v>4</v>
      </c>
      <c r="H80" s="37">
        <v>10</v>
      </c>
      <c r="I80" s="37">
        <v>8</v>
      </c>
      <c r="J80" s="37"/>
      <c r="K80" s="38">
        <f>IF(ISBLANK(F80),"",COUNTIF(F80:J80,"&gt;=0"))</f>
        <v>3</v>
      </c>
      <c r="L80" s="39">
        <f>IF(ISBLANK(F80),"",(IF(LEFT(F80,1)="-",1,0)+IF(LEFT(G80,1)="-",1,0)+IF(LEFT(H80,1)="-",1,0)+IF(LEFT(I80,1)="-",1,0)+IF(LEFT(J80,1)="-",1,0)))</f>
        <v>1</v>
      </c>
      <c r="M80" s="40">
        <f t="shared" si="3"/>
        <v>1</v>
      </c>
      <c r="N80" s="41" t="str">
        <f t="shared" si="3"/>
        <v/>
      </c>
      <c r="O80" s="9"/>
    </row>
    <row r="81" spans="2:15" ht="21.6" customHeight="1" x14ac:dyDescent="0.3">
      <c r="B81" s="42" t="s">
        <v>43</v>
      </c>
      <c r="C81" s="36" t="str">
        <f>IF(C75&gt;"",C75&amp;" / "&amp;C76,"")</f>
        <v/>
      </c>
      <c r="D81" s="36" t="str">
        <f>IF(G75&gt;"",G75&amp;" / "&amp;G76,"")</f>
        <v/>
      </c>
      <c r="E81" s="43"/>
      <c r="F81" s="44"/>
      <c r="G81" s="37"/>
      <c r="H81" s="37"/>
      <c r="I81" s="45"/>
      <c r="J81" s="45"/>
      <c r="K81" s="38" t="str">
        <f>IF(ISBLANK(F81),"",COUNTIF(F81:J81,"&gt;=0"))</f>
        <v/>
      </c>
      <c r="L81" s="39" t="str">
        <f>IF(ISBLANK(F81),"",(IF(LEFT(F81,1)="-",1,0)+IF(LEFT(G81,1)="-",1,0)+IF(LEFT(H81,1)="-",1,0)+IF(LEFT(I81,1)="-",1,0)+IF(LEFT(J81,1)="-",1,0)))</f>
        <v/>
      </c>
      <c r="M81" s="40" t="str">
        <f t="shared" si="3"/>
        <v/>
      </c>
      <c r="N81" s="41" t="str">
        <f t="shared" si="3"/>
        <v/>
      </c>
      <c r="O81" s="9"/>
    </row>
    <row r="82" spans="2:15" ht="21.6" customHeight="1" x14ac:dyDescent="0.3">
      <c r="B82" s="35" t="s">
        <v>44</v>
      </c>
      <c r="C82" s="36" t="str">
        <f>IF(C72&gt;"",C72,"")</f>
        <v>Isakov Ilia</v>
      </c>
      <c r="D82" s="36" t="str">
        <f>IF(G73&gt;"",G73,"")</f>
        <v>Wykes Jordan</v>
      </c>
      <c r="E82" s="46"/>
      <c r="F82" s="47"/>
      <c r="G82" s="48"/>
      <c r="H82" s="45"/>
      <c r="I82" s="37"/>
      <c r="J82" s="37"/>
      <c r="K82" s="38" t="str">
        <f>IF(ISBLANK(F82),"",COUNTIF(F82:J82,"&gt;=0"))</f>
        <v/>
      </c>
      <c r="L82" s="39" t="str">
        <f>IF(ISBLANK(F82),"",(IF(LEFT(F82,1)="-",1,0)+IF(LEFT(G82,1)="-",1,0)+IF(LEFT(H82,1)="-",1,0)+IF(LEFT(I82,1)="-",1,0)+IF(LEFT(J82,1)="-",1,0)))</f>
        <v/>
      </c>
      <c r="M82" s="40" t="str">
        <f t="shared" si="3"/>
        <v/>
      </c>
      <c r="N82" s="41" t="str">
        <f t="shared" si="3"/>
        <v/>
      </c>
      <c r="O82" s="9"/>
    </row>
    <row r="83" spans="2:15" ht="21.6" customHeight="1" thickBot="1" x14ac:dyDescent="0.35">
      <c r="B83" s="35" t="s">
        <v>45</v>
      </c>
      <c r="C83" s="36" t="str">
        <f>IF(C73&gt;"",C73,"")</f>
        <v>Tuytruymov Alexandr</v>
      </c>
      <c r="D83" s="36" t="str">
        <f>IF(G72&gt;"",G72,"")</f>
        <v>Evans Callum</v>
      </c>
      <c r="E83" s="46"/>
      <c r="F83" s="44"/>
      <c r="G83" s="37"/>
      <c r="H83" s="37"/>
      <c r="I83" s="37"/>
      <c r="J83" s="37"/>
      <c r="K83" s="38" t="str">
        <f>IF(ISBLANK(F83),"",COUNTIF(F83:J83,"&gt;=0"))</f>
        <v/>
      </c>
      <c r="L83" s="39" t="str">
        <f>IF(ISBLANK(F83),"",(IF(LEFT(F83,1)="-",1,0)+IF(LEFT(G83,1)="-",1,0)+IF(LEFT(H83,1)="-",1,0)+IF(LEFT(I83,1)="-",1,0)+IF(LEFT(J83,1)="-",1,0)))</f>
        <v/>
      </c>
      <c r="M83" s="40" t="str">
        <f t="shared" si="3"/>
        <v/>
      </c>
      <c r="N83" s="41" t="str">
        <f t="shared" si="3"/>
        <v/>
      </c>
      <c r="O83" s="9"/>
    </row>
    <row r="84" spans="2:15" ht="21.6" customHeight="1" thickBot="1" x14ac:dyDescent="0.35">
      <c r="B84" s="5"/>
      <c r="C84" s="5"/>
      <c r="D84" s="5"/>
      <c r="E84" s="5"/>
      <c r="F84" s="5"/>
      <c r="G84" s="5"/>
      <c r="H84" s="5"/>
      <c r="I84" s="49" t="s">
        <v>46</v>
      </c>
      <c r="J84" s="50"/>
      <c r="K84" s="51">
        <f>IF(ISBLANK(C72),"",SUM(K79:K83))</f>
        <v>6</v>
      </c>
      <c r="L84" s="51">
        <f>IF(ISBLANK(G72),"",SUM(L79:L83))</f>
        <v>1</v>
      </c>
      <c r="M84" s="52">
        <f>IF(ISBLANK(F79),"",SUM(M79:M83))</f>
        <v>2</v>
      </c>
      <c r="N84" s="53">
        <f>IF(ISBLANK(F79),"",SUM(N79:N83))</f>
        <v>0</v>
      </c>
      <c r="O84" s="9"/>
    </row>
    <row r="85" spans="2:15" ht="21.6" customHeight="1" x14ac:dyDescent="0.3">
      <c r="B85" s="5" t="s">
        <v>47</v>
      </c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13"/>
    </row>
    <row r="86" spans="2:15" ht="21.6" customHeight="1" x14ac:dyDescent="0.3">
      <c r="B86" s="54"/>
      <c r="C86" s="5" t="s">
        <v>48</v>
      </c>
      <c r="D86" s="5" t="s">
        <v>49</v>
      </c>
      <c r="E86" s="3"/>
      <c r="F86" s="5"/>
      <c r="G86" s="5" t="s">
        <v>50</v>
      </c>
      <c r="H86" s="3"/>
      <c r="I86" s="5"/>
      <c r="J86" s="3" t="s">
        <v>51</v>
      </c>
      <c r="K86" s="3"/>
      <c r="L86" s="5"/>
      <c r="M86" s="5"/>
      <c r="N86" s="5"/>
      <c r="O86" s="13"/>
    </row>
    <row r="87" spans="2:15" ht="21.6" customHeight="1" thickBot="1" x14ac:dyDescent="0.35">
      <c r="B87" s="55"/>
      <c r="C87" s="56" t="str">
        <f>C71</f>
        <v>RUS 3</v>
      </c>
      <c r="D87" s="5" t="str">
        <f>G71</f>
        <v>WAL</v>
      </c>
      <c r="E87" s="5"/>
      <c r="F87" s="5"/>
      <c r="G87" s="5"/>
      <c r="H87" s="5"/>
      <c r="I87" s="5"/>
      <c r="J87" s="112" t="str">
        <f>IF(M84=2,C71,IF(N84=2,G71,IF(M84=5,IF(N84=5,"tasan",""),"")))</f>
        <v>RUS 3</v>
      </c>
      <c r="K87" s="112"/>
      <c r="L87" s="112"/>
      <c r="M87" s="112"/>
      <c r="N87" s="112"/>
      <c r="O87" s="9"/>
    </row>
    <row r="88" spans="2:15" ht="21.6" customHeight="1" x14ac:dyDescent="0.3">
      <c r="B88" s="57"/>
      <c r="C88" s="57"/>
      <c r="D88" s="57"/>
      <c r="E88" s="57"/>
      <c r="F88" s="57"/>
      <c r="G88" s="57"/>
      <c r="H88" s="57"/>
      <c r="I88" s="57"/>
      <c r="J88" s="58"/>
      <c r="K88" s="58"/>
      <c r="L88" s="58"/>
      <c r="M88" s="58"/>
      <c r="N88" s="58"/>
      <c r="O88" s="59"/>
    </row>
    <row r="90" spans="2:15" ht="21.6" customHeight="1" x14ac:dyDescent="0.3">
      <c r="B90" s="3">
        <v>5</v>
      </c>
      <c r="C90" s="4" t="s">
        <v>20</v>
      </c>
      <c r="D90" s="5"/>
      <c r="E90" s="5"/>
      <c r="F90" s="3"/>
      <c r="G90" s="6" t="s">
        <v>21</v>
      </c>
      <c r="H90" s="7"/>
      <c r="I90" s="8"/>
      <c r="J90" s="115">
        <v>43440</v>
      </c>
      <c r="K90" s="115"/>
      <c r="L90" s="115"/>
      <c r="M90" s="115"/>
      <c r="N90" s="115"/>
      <c r="O90" s="9"/>
    </row>
    <row r="91" spans="2:15" ht="21.6" customHeight="1" x14ac:dyDescent="0.3">
      <c r="B91" s="10"/>
      <c r="C91" s="10" t="s">
        <v>22</v>
      </c>
      <c r="D91" s="5"/>
      <c r="E91" s="5"/>
      <c r="F91" s="3"/>
      <c r="G91" s="6" t="s">
        <v>23</v>
      </c>
      <c r="H91" s="7"/>
      <c r="I91" s="8"/>
      <c r="J91" s="116" t="s">
        <v>24</v>
      </c>
      <c r="K91" s="116"/>
      <c r="L91" s="116"/>
      <c r="M91" s="116"/>
      <c r="N91" s="116"/>
      <c r="O91" s="9"/>
    </row>
    <row r="92" spans="2:15" ht="21.6" customHeight="1" x14ac:dyDescent="0.3">
      <c r="B92" s="3"/>
      <c r="C92" s="11"/>
      <c r="D92" s="5"/>
      <c r="E92" s="5"/>
      <c r="F92" s="5"/>
      <c r="G92" s="12"/>
      <c r="H92" s="5"/>
      <c r="I92" s="5"/>
      <c r="J92" s="5"/>
      <c r="K92" s="5"/>
      <c r="L92" s="5"/>
      <c r="M92" s="5"/>
      <c r="N92" s="5"/>
      <c r="O92" s="13"/>
    </row>
    <row r="93" spans="2:15" ht="21.6" customHeight="1" x14ac:dyDescent="0.3">
      <c r="B93" s="14" t="s">
        <v>25</v>
      </c>
      <c r="C93" s="117" t="s">
        <v>111</v>
      </c>
      <c r="D93" s="117"/>
      <c r="E93" s="15"/>
      <c r="F93" s="14" t="s">
        <v>25</v>
      </c>
      <c r="G93" s="16" t="s">
        <v>240</v>
      </c>
      <c r="H93" s="17"/>
      <c r="I93" s="17"/>
      <c r="J93" s="17"/>
      <c r="K93" s="17"/>
      <c r="L93" s="17"/>
      <c r="M93" s="17"/>
      <c r="N93" s="18"/>
      <c r="O93" s="9"/>
    </row>
    <row r="94" spans="2:15" ht="21.6" customHeight="1" x14ac:dyDescent="0.3">
      <c r="B94" s="19" t="s">
        <v>26</v>
      </c>
      <c r="C94" s="113" t="s">
        <v>155</v>
      </c>
      <c r="D94" s="113"/>
      <c r="E94" s="20"/>
      <c r="F94" s="21" t="s">
        <v>27</v>
      </c>
      <c r="G94" s="114" t="s">
        <v>211</v>
      </c>
      <c r="H94" s="114"/>
      <c r="I94" s="114"/>
      <c r="J94" s="114"/>
      <c r="K94" s="114"/>
      <c r="L94" s="114"/>
      <c r="M94" s="114"/>
      <c r="N94" s="114"/>
      <c r="O94" s="9"/>
    </row>
    <row r="95" spans="2:15" ht="21.6" customHeight="1" x14ac:dyDescent="0.3">
      <c r="B95" s="22" t="s">
        <v>28</v>
      </c>
      <c r="C95" s="113" t="s">
        <v>156</v>
      </c>
      <c r="D95" s="113"/>
      <c r="E95" s="20"/>
      <c r="F95" s="23" t="s">
        <v>29</v>
      </c>
      <c r="G95" s="113" t="s">
        <v>210</v>
      </c>
      <c r="H95" s="113"/>
      <c r="I95" s="113"/>
      <c r="J95" s="113"/>
      <c r="K95" s="113"/>
      <c r="L95" s="113"/>
      <c r="M95" s="113"/>
      <c r="N95" s="113"/>
      <c r="O95" s="9"/>
    </row>
    <row r="96" spans="2:15" ht="21.6" customHeight="1" x14ac:dyDescent="0.3">
      <c r="B96" s="24" t="s">
        <v>30</v>
      </c>
      <c r="C96" s="25"/>
      <c r="D96" s="26"/>
      <c r="E96" s="27"/>
      <c r="F96" s="24" t="s">
        <v>30</v>
      </c>
      <c r="G96" s="25"/>
      <c r="H96" s="28"/>
      <c r="I96" s="28"/>
      <c r="J96" s="28"/>
      <c r="K96" s="28"/>
      <c r="L96" s="28"/>
      <c r="M96" s="28"/>
      <c r="N96" s="28"/>
      <c r="O96" s="13"/>
    </row>
    <row r="97" spans="2:15" ht="21.6" customHeight="1" x14ac:dyDescent="0.3">
      <c r="B97" s="29"/>
      <c r="C97" s="113"/>
      <c r="D97" s="113"/>
      <c r="E97" s="20"/>
      <c r="F97" s="30"/>
      <c r="G97" s="114"/>
      <c r="H97" s="114"/>
      <c r="I97" s="114"/>
      <c r="J97" s="114"/>
      <c r="K97" s="114"/>
      <c r="L97" s="114"/>
      <c r="M97" s="114"/>
      <c r="N97" s="114"/>
      <c r="O97" s="9"/>
    </row>
    <row r="98" spans="2:15" ht="21.6" customHeight="1" x14ac:dyDescent="0.3">
      <c r="B98" s="31"/>
      <c r="C98" s="113"/>
      <c r="D98" s="113"/>
      <c r="E98" s="20"/>
      <c r="F98" s="32"/>
      <c r="G98" s="113"/>
      <c r="H98" s="113"/>
      <c r="I98" s="113"/>
      <c r="J98" s="113"/>
      <c r="K98" s="113"/>
      <c r="L98" s="113"/>
      <c r="M98" s="113"/>
      <c r="N98" s="113"/>
      <c r="O98" s="9"/>
    </row>
    <row r="99" spans="2:15" ht="21.6" customHeight="1" x14ac:dyDescent="0.3">
      <c r="B99" s="5"/>
      <c r="C99" s="5"/>
      <c r="D99" s="5"/>
      <c r="E99" s="5"/>
      <c r="F99" s="12" t="s">
        <v>31</v>
      </c>
      <c r="G99" s="12"/>
      <c r="H99" s="12"/>
      <c r="I99" s="12"/>
      <c r="J99" s="5"/>
      <c r="K99" s="5"/>
      <c r="L99" s="5"/>
      <c r="M99" s="33"/>
      <c r="N99" s="3"/>
      <c r="O99" s="13"/>
    </row>
    <row r="100" spans="2:15" ht="21.6" customHeight="1" x14ac:dyDescent="0.3">
      <c r="B100" s="10" t="s">
        <v>32</v>
      </c>
      <c r="C100" s="5"/>
      <c r="D100" s="5"/>
      <c r="E100" s="5"/>
      <c r="F100" s="34" t="s">
        <v>33</v>
      </c>
      <c r="G100" s="34" t="s">
        <v>34</v>
      </c>
      <c r="H100" s="34" t="s">
        <v>35</v>
      </c>
      <c r="I100" s="34" t="s">
        <v>36</v>
      </c>
      <c r="J100" s="34" t="s">
        <v>37</v>
      </c>
      <c r="K100" s="111" t="s">
        <v>38</v>
      </c>
      <c r="L100" s="111"/>
      <c r="M100" s="34" t="s">
        <v>39</v>
      </c>
      <c r="N100" s="34" t="s">
        <v>40</v>
      </c>
      <c r="O100" s="9"/>
    </row>
    <row r="101" spans="2:15" ht="21.6" customHeight="1" x14ac:dyDescent="0.3">
      <c r="B101" s="35" t="s">
        <v>41</v>
      </c>
      <c r="C101" s="36" t="str">
        <f>IF(C94&gt;"",C94,"")</f>
        <v>JANG SEONGIL</v>
      </c>
      <c r="D101" s="36" t="str">
        <f>IF(G94&gt;"",G94,"")</f>
        <v>MONDAL RAJ</v>
      </c>
      <c r="E101" s="36" t="str">
        <f>IF(E94&gt;"",E94&amp;" - "&amp;I94,"")</f>
        <v/>
      </c>
      <c r="F101" s="37">
        <v>12</v>
      </c>
      <c r="G101" s="37">
        <v>-7</v>
      </c>
      <c r="H101" s="37">
        <v>12</v>
      </c>
      <c r="I101" s="37">
        <v>-8</v>
      </c>
      <c r="J101" s="37">
        <v>-5</v>
      </c>
      <c r="K101" s="38">
        <f>IF(ISBLANK(F101),"",COUNTIF(F101:J101,"&gt;=0"))</f>
        <v>2</v>
      </c>
      <c r="L101" s="39">
        <f>IF(ISBLANK(F101),"",(IF(LEFT(F101,1)="-",1,0)+IF(LEFT(G101,1)="-",1,0)+IF(LEFT(H101,1)="-",1,0)+IF(LEFT(I101,1)="-",1,0)+IF(LEFT(J101,1)="-",1,0)))</f>
        <v>3</v>
      </c>
      <c r="M101" s="40" t="str">
        <f t="shared" ref="M101:N105" si="4">IF(K101=3,1,"")</f>
        <v/>
      </c>
      <c r="N101" s="41">
        <f t="shared" si="4"/>
        <v>1</v>
      </c>
      <c r="O101" s="9"/>
    </row>
    <row r="102" spans="2:15" ht="21.6" customHeight="1" x14ac:dyDescent="0.3">
      <c r="B102" s="35" t="s">
        <v>42</v>
      </c>
      <c r="C102" s="36" t="str">
        <f>IF(C95&gt;"",C95,"")</f>
        <v>LEE GIHUN</v>
      </c>
      <c r="D102" s="36" t="str">
        <f>IF(G95&gt;"",G95,"")</f>
        <v>Correa Cecilio</v>
      </c>
      <c r="E102" s="36" t="str">
        <f>IF(E95&gt;"",E95&amp;" - "&amp;I95,"")</f>
        <v/>
      </c>
      <c r="F102" s="37">
        <v>-6</v>
      </c>
      <c r="G102" s="37">
        <v>-11</v>
      </c>
      <c r="H102" s="37">
        <v>3</v>
      </c>
      <c r="I102" s="37">
        <v>-6</v>
      </c>
      <c r="J102" s="37"/>
      <c r="K102" s="38">
        <f>IF(ISBLANK(F102),"",COUNTIF(F102:J102,"&gt;=0"))</f>
        <v>1</v>
      </c>
      <c r="L102" s="39">
        <f>IF(ISBLANK(F102),"",(IF(LEFT(F102,1)="-",1,0)+IF(LEFT(G102,1)="-",1,0)+IF(LEFT(H102,1)="-",1,0)+IF(LEFT(I102,1)="-",1,0)+IF(LEFT(J102,1)="-",1,0)))</f>
        <v>3</v>
      </c>
      <c r="M102" s="40" t="str">
        <f t="shared" si="4"/>
        <v/>
      </c>
      <c r="N102" s="41">
        <f t="shared" si="4"/>
        <v>1</v>
      </c>
      <c r="O102" s="9"/>
    </row>
    <row r="103" spans="2:15" ht="21.6" customHeight="1" x14ac:dyDescent="0.3">
      <c r="B103" s="42" t="s">
        <v>43</v>
      </c>
      <c r="C103" s="36" t="str">
        <f>IF(C97&gt;"",C97&amp;" / "&amp;C98,"")</f>
        <v/>
      </c>
      <c r="D103" s="36" t="str">
        <f>IF(G97&gt;"",G97&amp;" / "&amp;G98,"")</f>
        <v/>
      </c>
      <c r="E103" s="43"/>
      <c r="F103" s="44"/>
      <c r="G103" s="37"/>
      <c r="H103" s="37"/>
      <c r="I103" s="45"/>
      <c r="J103" s="45"/>
      <c r="K103" s="38" t="str">
        <f>IF(ISBLANK(F103),"",COUNTIF(F103:J103,"&gt;=0"))</f>
        <v/>
      </c>
      <c r="L103" s="39" t="str">
        <f>IF(ISBLANK(F103),"",(IF(LEFT(F103,1)="-",1,0)+IF(LEFT(G103,1)="-",1,0)+IF(LEFT(H103,1)="-",1,0)+IF(LEFT(I103,1)="-",1,0)+IF(LEFT(J103,1)="-",1,0)))</f>
        <v/>
      </c>
      <c r="M103" s="40" t="str">
        <f t="shared" si="4"/>
        <v/>
      </c>
      <c r="N103" s="41" t="str">
        <f t="shared" si="4"/>
        <v/>
      </c>
      <c r="O103" s="9"/>
    </row>
    <row r="104" spans="2:15" ht="21.6" customHeight="1" x14ac:dyDescent="0.3">
      <c r="B104" s="35" t="s">
        <v>44</v>
      </c>
      <c r="C104" s="36" t="str">
        <f>IF(C94&gt;"",C94,"")</f>
        <v>JANG SEONGIL</v>
      </c>
      <c r="D104" s="36" t="str">
        <f>IF(G95&gt;"",G95,"")</f>
        <v>Correa Cecilio</v>
      </c>
      <c r="E104" s="46"/>
      <c r="F104" s="47"/>
      <c r="G104" s="48"/>
      <c r="H104" s="45"/>
      <c r="I104" s="37"/>
      <c r="J104" s="37"/>
      <c r="K104" s="38" t="str">
        <f>IF(ISBLANK(F104),"",COUNTIF(F104:J104,"&gt;=0"))</f>
        <v/>
      </c>
      <c r="L104" s="39" t="str">
        <f>IF(ISBLANK(F104),"",(IF(LEFT(F104,1)="-",1,0)+IF(LEFT(G104,1)="-",1,0)+IF(LEFT(H104,1)="-",1,0)+IF(LEFT(I104,1)="-",1,0)+IF(LEFT(J104,1)="-",1,0)))</f>
        <v/>
      </c>
      <c r="M104" s="40" t="str">
        <f t="shared" si="4"/>
        <v/>
      </c>
      <c r="N104" s="41" t="str">
        <f t="shared" si="4"/>
        <v/>
      </c>
      <c r="O104" s="9"/>
    </row>
    <row r="105" spans="2:15" ht="21.6" customHeight="1" thickBot="1" x14ac:dyDescent="0.35">
      <c r="B105" s="35" t="s">
        <v>45</v>
      </c>
      <c r="C105" s="36" t="str">
        <f>IF(C95&gt;"",C95,"")</f>
        <v>LEE GIHUN</v>
      </c>
      <c r="D105" s="36" t="str">
        <f>IF(G94&gt;"",G94,"")</f>
        <v>MONDAL RAJ</v>
      </c>
      <c r="E105" s="46"/>
      <c r="F105" s="44"/>
      <c r="G105" s="37"/>
      <c r="H105" s="37"/>
      <c r="I105" s="37"/>
      <c r="J105" s="37"/>
      <c r="K105" s="38" t="str">
        <f>IF(ISBLANK(F105),"",COUNTIF(F105:J105,"&gt;=0"))</f>
        <v/>
      </c>
      <c r="L105" s="39" t="str">
        <f>IF(ISBLANK(F105),"",(IF(LEFT(F105,1)="-",1,0)+IF(LEFT(G105,1)="-",1,0)+IF(LEFT(H105,1)="-",1,0)+IF(LEFT(I105,1)="-",1,0)+IF(LEFT(J105,1)="-",1,0)))</f>
        <v/>
      </c>
      <c r="M105" s="40" t="str">
        <f t="shared" si="4"/>
        <v/>
      </c>
      <c r="N105" s="41" t="str">
        <f t="shared" si="4"/>
        <v/>
      </c>
      <c r="O105" s="9"/>
    </row>
    <row r="106" spans="2:15" ht="21.6" customHeight="1" thickBot="1" x14ac:dyDescent="0.35">
      <c r="B106" s="5"/>
      <c r="C106" s="5"/>
      <c r="D106" s="5"/>
      <c r="E106" s="5"/>
      <c r="F106" s="5"/>
      <c r="G106" s="5"/>
      <c r="H106" s="5"/>
      <c r="I106" s="49" t="s">
        <v>46</v>
      </c>
      <c r="J106" s="50"/>
      <c r="K106" s="51">
        <f>IF(ISBLANK(C94),"",SUM(K101:K105))</f>
        <v>3</v>
      </c>
      <c r="L106" s="51">
        <f>IF(ISBLANK(G94),"",SUM(L101:L105))</f>
        <v>6</v>
      </c>
      <c r="M106" s="52">
        <f>IF(ISBLANK(F101),"",SUM(M101:M105))</f>
        <v>0</v>
      </c>
      <c r="N106" s="53">
        <f>IF(ISBLANK(F101),"",SUM(N101:N105))</f>
        <v>2</v>
      </c>
      <c r="O106" s="9"/>
    </row>
    <row r="107" spans="2:15" ht="21.6" customHeight="1" x14ac:dyDescent="0.3">
      <c r="B107" s="5" t="s">
        <v>47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13"/>
    </row>
    <row r="108" spans="2:15" ht="21.6" customHeight="1" x14ac:dyDescent="0.3">
      <c r="B108" s="54"/>
      <c r="C108" s="5" t="s">
        <v>48</v>
      </c>
      <c r="D108" s="5" t="s">
        <v>49</v>
      </c>
      <c r="E108" s="3"/>
      <c r="F108" s="5"/>
      <c r="G108" s="5" t="s">
        <v>50</v>
      </c>
      <c r="H108" s="3"/>
      <c r="I108" s="5"/>
      <c r="J108" s="3" t="s">
        <v>51</v>
      </c>
      <c r="K108" s="3"/>
      <c r="L108" s="5"/>
      <c r="M108" s="5"/>
      <c r="N108" s="5"/>
      <c r="O108" s="13"/>
    </row>
    <row r="109" spans="2:15" ht="21.6" customHeight="1" thickBot="1" x14ac:dyDescent="0.35">
      <c r="B109" s="55"/>
      <c r="C109" s="56" t="str">
        <f>C93</f>
        <v>KOR 1</v>
      </c>
      <c r="D109" s="5" t="str">
        <f>G93</f>
        <v>VEN / IND</v>
      </c>
      <c r="E109" s="5"/>
      <c r="F109" s="5"/>
      <c r="G109" s="5"/>
      <c r="H109" s="5"/>
      <c r="I109" s="5"/>
      <c r="J109" s="112" t="str">
        <f>IF(M106=2,C93,IF(N106=2,G93,IF(M106=5,IF(N106=5,"tasan",""),"")))</f>
        <v>VEN / IND</v>
      </c>
      <c r="K109" s="112"/>
      <c r="L109" s="112"/>
      <c r="M109" s="112"/>
      <c r="N109" s="112"/>
      <c r="O109" s="9"/>
    </row>
    <row r="110" spans="2:15" ht="21.6" customHeight="1" x14ac:dyDescent="0.3">
      <c r="B110" s="57"/>
      <c r="C110" s="57"/>
      <c r="D110" s="57"/>
      <c r="E110" s="57"/>
      <c r="F110" s="57"/>
      <c r="G110" s="57"/>
      <c r="H110" s="57"/>
      <c r="I110" s="57"/>
      <c r="J110" s="58"/>
      <c r="K110" s="58"/>
      <c r="L110" s="58"/>
      <c r="M110" s="58"/>
      <c r="N110" s="58"/>
      <c r="O110" s="59"/>
    </row>
    <row r="112" spans="2:15" ht="21.6" customHeight="1" x14ac:dyDescent="0.3">
      <c r="B112" s="3">
        <v>6</v>
      </c>
      <c r="C112" s="4" t="s">
        <v>20</v>
      </c>
      <c r="D112" s="5"/>
      <c r="E112" s="5"/>
      <c r="F112" s="3"/>
      <c r="G112" s="6" t="s">
        <v>21</v>
      </c>
      <c r="H112" s="7"/>
      <c r="I112" s="8"/>
      <c r="J112" s="115">
        <v>43440</v>
      </c>
      <c r="K112" s="115"/>
      <c r="L112" s="115"/>
      <c r="M112" s="115"/>
      <c r="N112" s="115"/>
      <c r="O112" s="9"/>
    </row>
    <row r="113" spans="2:15" ht="21.6" customHeight="1" x14ac:dyDescent="0.3">
      <c r="B113" s="10"/>
      <c r="C113" s="10" t="s">
        <v>22</v>
      </c>
      <c r="D113" s="5"/>
      <c r="E113" s="5"/>
      <c r="F113" s="3"/>
      <c r="G113" s="6" t="s">
        <v>23</v>
      </c>
      <c r="H113" s="7"/>
      <c r="I113" s="8"/>
      <c r="J113" s="116" t="s">
        <v>24</v>
      </c>
      <c r="K113" s="116"/>
      <c r="L113" s="116"/>
      <c r="M113" s="116"/>
      <c r="N113" s="116"/>
      <c r="O113" s="9"/>
    </row>
    <row r="114" spans="2:15" ht="21.6" customHeight="1" x14ac:dyDescent="0.3">
      <c r="B114" s="3"/>
      <c r="C114" s="11"/>
      <c r="D114" s="5"/>
      <c r="E114" s="5"/>
      <c r="F114" s="5"/>
      <c r="G114" s="12"/>
      <c r="H114" s="5"/>
      <c r="I114" s="5"/>
      <c r="J114" s="5"/>
      <c r="K114" s="5"/>
      <c r="L114" s="5"/>
      <c r="M114" s="5"/>
      <c r="N114" s="5"/>
      <c r="O114" s="13"/>
    </row>
    <row r="115" spans="2:15" ht="21.6" customHeight="1" x14ac:dyDescent="0.3">
      <c r="B115" s="14" t="s">
        <v>25</v>
      </c>
      <c r="C115" s="117" t="s">
        <v>69</v>
      </c>
      <c r="D115" s="117"/>
      <c r="E115" s="15"/>
      <c r="F115" s="14" t="s">
        <v>25</v>
      </c>
      <c r="G115" s="16" t="s">
        <v>71</v>
      </c>
      <c r="H115" s="17"/>
      <c r="I115" s="17"/>
      <c r="J115" s="17"/>
      <c r="K115" s="17"/>
      <c r="L115" s="17"/>
      <c r="M115" s="17"/>
      <c r="N115" s="18"/>
      <c r="O115" s="9"/>
    </row>
    <row r="116" spans="2:15" ht="21.6" customHeight="1" x14ac:dyDescent="0.3">
      <c r="B116" s="19" t="s">
        <v>26</v>
      </c>
      <c r="C116" s="113" t="s">
        <v>213</v>
      </c>
      <c r="D116" s="113"/>
      <c r="E116" s="20"/>
      <c r="F116" s="21" t="s">
        <v>27</v>
      </c>
      <c r="G116" s="114" t="s">
        <v>241</v>
      </c>
      <c r="H116" s="114"/>
      <c r="I116" s="114"/>
      <c r="J116" s="114"/>
      <c r="K116" s="114"/>
      <c r="L116" s="114"/>
      <c r="M116" s="114"/>
      <c r="N116" s="114"/>
      <c r="O116" s="9"/>
    </row>
    <row r="117" spans="2:15" ht="21.6" customHeight="1" x14ac:dyDescent="0.3">
      <c r="B117" s="22" t="s">
        <v>28</v>
      </c>
      <c r="C117" s="113" t="s">
        <v>212</v>
      </c>
      <c r="D117" s="113"/>
      <c r="E117" s="20"/>
      <c r="F117" s="23" t="s">
        <v>29</v>
      </c>
      <c r="G117" s="113" t="s">
        <v>242</v>
      </c>
      <c r="H117" s="113"/>
      <c r="I117" s="113"/>
      <c r="J117" s="113"/>
      <c r="K117" s="113"/>
      <c r="L117" s="113"/>
      <c r="M117" s="113"/>
      <c r="N117" s="113"/>
      <c r="O117" s="9"/>
    </row>
    <row r="118" spans="2:15" ht="21.6" customHeight="1" x14ac:dyDescent="0.3">
      <c r="B118" s="24" t="s">
        <v>30</v>
      </c>
      <c r="C118" s="25"/>
      <c r="D118" s="26"/>
      <c r="E118" s="27"/>
      <c r="F118" s="24" t="s">
        <v>30</v>
      </c>
      <c r="G118" s="25"/>
      <c r="H118" s="28"/>
      <c r="I118" s="28"/>
      <c r="J118" s="28"/>
      <c r="K118" s="28"/>
      <c r="L118" s="28"/>
      <c r="M118" s="28"/>
      <c r="N118" s="28"/>
      <c r="O118" s="13"/>
    </row>
    <row r="119" spans="2:15" ht="21.6" customHeight="1" x14ac:dyDescent="0.3">
      <c r="B119" s="29"/>
      <c r="C119" s="113"/>
      <c r="D119" s="113"/>
      <c r="E119" s="20"/>
      <c r="F119" s="30"/>
      <c r="G119" s="114"/>
      <c r="H119" s="114"/>
      <c r="I119" s="114"/>
      <c r="J119" s="114"/>
      <c r="K119" s="114"/>
      <c r="L119" s="114"/>
      <c r="M119" s="114"/>
      <c r="N119" s="114"/>
      <c r="O119" s="9"/>
    </row>
    <row r="120" spans="2:15" ht="21.6" customHeight="1" x14ac:dyDescent="0.3">
      <c r="B120" s="31"/>
      <c r="C120" s="113"/>
      <c r="D120" s="113"/>
      <c r="E120" s="20"/>
      <c r="F120" s="32"/>
      <c r="G120" s="113"/>
      <c r="H120" s="113"/>
      <c r="I120" s="113"/>
      <c r="J120" s="113"/>
      <c r="K120" s="113"/>
      <c r="L120" s="113"/>
      <c r="M120" s="113"/>
      <c r="N120" s="113"/>
      <c r="O120" s="9"/>
    </row>
    <row r="121" spans="2:15" ht="21.6" customHeight="1" x14ac:dyDescent="0.3">
      <c r="B121" s="5"/>
      <c r="C121" s="5"/>
      <c r="D121" s="5"/>
      <c r="E121" s="5"/>
      <c r="F121" s="12" t="s">
        <v>31</v>
      </c>
      <c r="G121" s="12"/>
      <c r="H121" s="12"/>
      <c r="I121" s="12"/>
      <c r="J121" s="5"/>
      <c r="K121" s="5"/>
      <c r="L121" s="5"/>
      <c r="M121" s="33"/>
      <c r="N121" s="3"/>
      <c r="O121" s="13"/>
    </row>
    <row r="122" spans="2:15" ht="21.6" customHeight="1" x14ac:dyDescent="0.3">
      <c r="B122" s="10" t="s">
        <v>32</v>
      </c>
      <c r="C122" s="5"/>
      <c r="D122" s="5"/>
      <c r="E122" s="5"/>
      <c r="F122" s="34" t="s">
        <v>33</v>
      </c>
      <c r="G122" s="34" t="s">
        <v>34</v>
      </c>
      <c r="H122" s="34" t="s">
        <v>35</v>
      </c>
      <c r="I122" s="34" t="s">
        <v>36</v>
      </c>
      <c r="J122" s="34" t="s">
        <v>37</v>
      </c>
      <c r="K122" s="111" t="s">
        <v>38</v>
      </c>
      <c r="L122" s="111"/>
      <c r="M122" s="34" t="s">
        <v>39</v>
      </c>
      <c r="N122" s="34" t="s">
        <v>40</v>
      </c>
      <c r="O122" s="9"/>
    </row>
    <row r="123" spans="2:15" ht="21.6" customHeight="1" x14ac:dyDescent="0.3">
      <c r="B123" s="35" t="s">
        <v>41</v>
      </c>
      <c r="C123" s="36" t="str">
        <f>IF(C116&gt;"",C116,"")</f>
        <v>ROSÈN Ture</v>
      </c>
      <c r="D123" s="36" t="str">
        <f>IF(G116&gt;"",G116,"")</f>
        <v>LILLO ALBERTO</v>
      </c>
      <c r="E123" s="36" t="str">
        <f>IF(E116&gt;"",E116&amp;" - "&amp;I116,"")</f>
        <v/>
      </c>
      <c r="F123" s="37">
        <v>-10</v>
      </c>
      <c r="G123" s="37">
        <v>6</v>
      </c>
      <c r="H123" s="37">
        <v>-9</v>
      </c>
      <c r="I123" s="37">
        <v>-8</v>
      </c>
      <c r="J123" s="37"/>
      <c r="K123" s="38">
        <f>IF(ISBLANK(F123),"",COUNTIF(F123:J123,"&gt;=0"))</f>
        <v>1</v>
      </c>
      <c r="L123" s="39">
        <f>IF(ISBLANK(F123),"",(IF(LEFT(F123,1)="-",1,0)+IF(LEFT(G123,1)="-",1,0)+IF(LEFT(H123,1)="-",1,0)+IF(LEFT(I123,1)="-",1,0)+IF(LEFT(J123,1)="-",1,0)))</f>
        <v>3</v>
      </c>
      <c r="M123" s="40" t="str">
        <f t="shared" ref="M123:N127" si="5">IF(K123=3,1,"")</f>
        <v/>
      </c>
      <c r="N123" s="41">
        <f t="shared" si="5"/>
        <v>1</v>
      </c>
      <c r="O123" s="9"/>
    </row>
    <row r="124" spans="2:15" ht="21.6" customHeight="1" x14ac:dyDescent="0.3">
      <c r="B124" s="35" t="s">
        <v>42</v>
      </c>
      <c r="C124" s="36" t="str">
        <f>IF(C117&gt;"",C117,"")</f>
        <v>SANDSTROM Per</v>
      </c>
      <c r="D124" s="36" t="str">
        <f>IF(G117&gt;"",G117,"")</f>
        <v>RUIZ FRANCISCO</v>
      </c>
      <c r="E124" s="36" t="str">
        <f>IF(E117&gt;"",E117&amp;" - "&amp;I117,"")</f>
        <v/>
      </c>
      <c r="F124" s="37">
        <v>11</v>
      </c>
      <c r="G124" s="37">
        <v>4</v>
      </c>
      <c r="H124" s="37">
        <v>7</v>
      </c>
      <c r="I124" s="37"/>
      <c r="J124" s="37"/>
      <c r="K124" s="38">
        <f>IF(ISBLANK(F124),"",COUNTIF(F124:J124,"&gt;=0"))</f>
        <v>3</v>
      </c>
      <c r="L124" s="39">
        <f>IF(ISBLANK(F124),"",(IF(LEFT(F124,1)="-",1,0)+IF(LEFT(G124,1)="-",1,0)+IF(LEFT(H124,1)="-",1,0)+IF(LEFT(I124,1)="-",1,0)+IF(LEFT(J124,1)="-",1,0)))</f>
        <v>0</v>
      </c>
      <c r="M124" s="40">
        <f t="shared" si="5"/>
        <v>1</v>
      </c>
      <c r="N124" s="41" t="str">
        <f t="shared" si="5"/>
        <v/>
      </c>
      <c r="O124" s="9"/>
    </row>
    <row r="125" spans="2:15" ht="21.6" customHeight="1" x14ac:dyDescent="0.3">
      <c r="B125" s="42" t="s">
        <v>43</v>
      </c>
      <c r="C125" s="36" t="str">
        <f>IF(C119&gt;"",C119&amp;" / "&amp;C120,"")</f>
        <v/>
      </c>
      <c r="D125" s="36" t="str">
        <f>IF(G119&gt;"",G119&amp;" / "&amp;G120,"")</f>
        <v/>
      </c>
      <c r="E125" s="43"/>
      <c r="F125" s="44">
        <v>-7</v>
      </c>
      <c r="G125" s="37">
        <v>7</v>
      </c>
      <c r="H125" s="37">
        <v>-5</v>
      </c>
      <c r="I125" s="45">
        <v>-7</v>
      </c>
      <c r="J125" s="45"/>
      <c r="K125" s="38">
        <f>IF(ISBLANK(F125),"",COUNTIF(F125:J125,"&gt;=0"))</f>
        <v>1</v>
      </c>
      <c r="L125" s="39">
        <f>IF(ISBLANK(F125),"",(IF(LEFT(F125,1)="-",1,0)+IF(LEFT(G125,1)="-",1,0)+IF(LEFT(H125,1)="-",1,0)+IF(LEFT(I125,1)="-",1,0)+IF(LEFT(J125,1)="-",1,0)))</f>
        <v>3</v>
      </c>
      <c r="M125" s="40" t="str">
        <f t="shared" si="5"/>
        <v/>
      </c>
      <c r="N125" s="41">
        <f t="shared" si="5"/>
        <v>1</v>
      </c>
      <c r="O125" s="9"/>
    </row>
    <row r="126" spans="2:15" ht="21.6" customHeight="1" x14ac:dyDescent="0.3">
      <c r="B126" s="35" t="s">
        <v>44</v>
      </c>
      <c r="C126" s="36" t="str">
        <f>IF(C116&gt;"",C116,"")</f>
        <v>ROSÈN Ture</v>
      </c>
      <c r="D126" s="36" t="str">
        <f>IF(G117&gt;"",G117,"")</f>
        <v>RUIZ FRANCISCO</v>
      </c>
      <c r="E126" s="46"/>
      <c r="F126" s="47"/>
      <c r="G126" s="48"/>
      <c r="H126" s="45"/>
      <c r="I126" s="37"/>
      <c r="J126" s="37"/>
      <c r="K126" s="38" t="str">
        <f>IF(ISBLANK(F126),"",COUNTIF(F126:J126,"&gt;=0"))</f>
        <v/>
      </c>
      <c r="L126" s="39" t="str">
        <f>IF(ISBLANK(F126),"",(IF(LEFT(F126,1)="-",1,0)+IF(LEFT(G126,1)="-",1,0)+IF(LEFT(H126,1)="-",1,0)+IF(LEFT(I126,1)="-",1,0)+IF(LEFT(J126,1)="-",1,0)))</f>
        <v/>
      </c>
      <c r="M126" s="40" t="str">
        <f t="shared" si="5"/>
        <v/>
      </c>
      <c r="N126" s="41" t="str">
        <f t="shared" si="5"/>
        <v/>
      </c>
      <c r="O126" s="9"/>
    </row>
    <row r="127" spans="2:15" ht="21.6" customHeight="1" thickBot="1" x14ac:dyDescent="0.35">
      <c r="B127" s="35" t="s">
        <v>45</v>
      </c>
      <c r="C127" s="36" t="str">
        <f>IF(C117&gt;"",C117,"")</f>
        <v>SANDSTROM Per</v>
      </c>
      <c r="D127" s="36" t="str">
        <f>IF(G116&gt;"",G116,"")</f>
        <v>LILLO ALBERTO</v>
      </c>
      <c r="E127" s="46"/>
      <c r="F127" s="44"/>
      <c r="G127" s="37"/>
      <c r="H127" s="37"/>
      <c r="I127" s="37"/>
      <c r="J127" s="37"/>
      <c r="K127" s="38" t="str">
        <f>IF(ISBLANK(F127),"",COUNTIF(F127:J127,"&gt;=0"))</f>
        <v/>
      </c>
      <c r="L127" s="39" t="str">
        <f>IF(ISBLANK(F127),"",(IF(LEFT(F127,1)="-",1,0)+IF(LEFT(G127,1)="-",1,0)+IF(LEFT(H127,1)="-",1,0)+IF(LEFT(I127,1)="-",1,0)+IF(LEFT(J127,1)="-",1,0)))</f>
        <v/>
      </c>
      <c r="M127" s="40" t="str">
        <f t="shared" si="5"/>
        <v/>
      </c>
      <c r="N127" s="41" t="str">
        <f t="shared" si="5"/>
        <v/>
      </c>
      <c r="O127" s="9"/>
    </row>
    <row r="128" spans="2:15" ht="21.6" customHeight="1" thickBot="1" x14ac:dyDescent="0.35">
      <c r="B128" s="5"/>
      <c r="C128" s="5"/>
      <c r="D128" s="5"/>
      <c r="E128" s="5"/>
      <c r="F128" s="5"/>
      <c r="G128" s="5"/>
      <c r="H128" s="5"/>
      <c r="I128" s="49" t="s">
        <v>46</v>
      </c>
      <c r="J128" s="50"/>
      <c r="K128" s="51">
        <f>IF(ISBLANK(C116),"",SUM(K123:K127))</f>
        <v>5</v>
      </c>
      <c r="L128" s="51">
        <f>IF(ISBLANK(G116),"",SUM(L123:L127))</f>
        <v>6</v>
      </c>
      <c r="M128" s="52">
        <f>IF(ISBLANK(F123),"",SUM(M123:M127))</f>
        <v>1</v>
      </c>
      <c r="N128" s="53">
        <f>IF(ISBLANK(F123),"",SUM(N123:N127))</f>
        <v>2</v>
      </c>
      <c r="O128" s="9"/>
    </row>
    <row r="129" spans="2:15" ht="21.6" customHeight="1" x14ac:dyDescent="0.3">
      <c r="B129" s="5" t="s">
        <v>47</v>
      </c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13"/>
    </row>
    <row r="130" spans="2:15" ht="21.6" customHeight="1" x14ac:dyDescent="0.3">
      <c r="B130" s="54"/>
      <c r="C130" s="5" t="s">
        <v>48</v>
      </c>
      <c r="D130" s="5" t="s">
        <v>49</v>
      </c>
      <c r="E130" s="3"/>
      <c r="F130" s="5"/>
      <c r="G130" s="5" t="s">
        <v>50</v>
      </c>
      <c r="H130" s="3"/>
      <c r="I130" s="5"/>
      <c r="J130" s="3" t="s">
        <v>51</v>
      </c>
      <c r="K130" s="3"/>
      <c r="L130" s="5"/>
      <c r="M130" s="5"/>
      <c r="N130" s="5"/>
      <c r="O130" s="13"/>
    </row>
    <row r="131" spans="2:15" ht="21.6" customHeight="1" thickBot="1" x14ac:dyDescent="0.35">
      <c r="B131" s="55"/>
      <c r="C131" s="56" t="str">
        <f>C115</f>
        <v>SWE 1</v>
      </c>
      <c r="D131" s="5" t="str">
        <f>G115</f>
        <v>ESP 1</v>
      </c>
      <c r="E131" s="5"/>
      <c r="F131" s="5"/>
      <c r="G131" s="5"/>
      <c r="H131" s="5"/>
      <c r="I131" s="5"/>
      <c r="J131" s="112" t="str">
        <f>IF(M128=2,C115,IF(N128=2,G115,IF(M128=5,IF(N128=5,"tasan",""),"")))</f>
        <v>ESP 1</v>
      </c>
      <c r="K131" s="112"/>
      <c r="L131" s="112"/>
      <c r="M131" s="112"/>
      <c r="N131" s="112"/>
      <c r="O131" s="9"/>
    </row>
    <row r="132" spans="2:15" ht="21.6" customHeight="1" x14ac:dyDescent="0.3">
      <c r="B132" s="57"/>
      <c r="C132" s="57"/>
      <c r="D132" s="57"/>
      <c r="E132" s="57"/>
      <c r="F132" s="57"/>
      <c r="G132" s="57"/>
      <c r="H132" s="57"/>
      <c r="I132" s="57"/>
      <c r="J132" s="58"/>
      <c r="K132" s="58"/>
      <c r="L132" s="58"/>
      <c r="M132" s="58"/>
      <c r="N132" s="58"/>
      <c r="O132" s="59"/>
    </row>
    <row r="134" spans="2:15" ht="21.6" customHeight="1" x14ac:dyDescent="0.3">
      <c r="B134" s="3">
        <v>7</v>
      </c>
      <c r="C134" s="4" t="s">
        <v>20</v>
      </c>
      <c r="D134" s="5"/>
      <c r="E134" s="5"/>
      <c r="F134" s="3"/>
      <c r="G134" s="6" t="s">
        <v>21</v>
      </c>
      <c r="H134" s="7"/>
      <c r="I134" s="8"/>
      <c r="J134" s="115">
        <v>43440</v>
      </c>
      <c r="K134" s="115"/>
      <c r="L134" s="115"/>
      <c r="M134" s="115"/>
      <c r="N134" s="115"/>
      <c r="O134" s="9"/>
    </row>
    <row r="135" spans="2:15" ht="21.6" customHeight="1" x14ac:dyDescent="0.3">
      <c r="B135" s="10"/>
      <c r="C135" s="10" t="s">
        <v>22</v>
      </c>
      <c r="D135" s="5"/>
      <c r="E135" s="5"/>
      <c r="F135" s="3"/>
      <c r="G135" s="6" t="s">
        <v>23</v>
      </c>
      <c r="H135" s="7"/>
      <c r="I135" s="8"/>
      <c r="J135" s="116" t="s">
        <v>24</v>
      </c>
      <c r="K135" s="116"/>
      <c r="L135" s="116"/>
      <c r="M135" s="116"/>
      <c r="N135" s="116"/>
      <c r="O135" s="9"/>
    </row>
    <row r="136" spans="2:15" ht="21.6" customHeight="1" x14ac:dyDescent="0.3">
      <c r="B136" s="3"/>
      <c r="C136" s="11"/>
      <c r="D136" s="5"/>
      <c r="E136" s="5"/>
      <c r="F136" s="5"/>
      <c r="G136" s="12"/>
      <c r="H136" s="5"/>
      <c r="I136" s="5"/>
      <c r="J136" s="5"/>
      <c r="K136" s="5"/>
      <c r="L136" s="5"/>
      <c r="M136" s="5"/>
      <c r="N136" s="5"/>
      <c r="O136" s="13"/>
    </row>
    <row r="137" spans="2:15" ht="21.6" customHeight="1" x14ac:dyDescent="0.3">
      <c r="B137" s="14" t="s">
        <v>25</v>
      </c>
      <c r="C137" s="117" t="s">
        <v>112</v>
      </c>
      <c r="D137" s="117"/>
      <c r="E137" s="15"/>
      <c r="F137" s="14" t="s">
        <v>25</v>
      </c>
      <c r="G137" s="16" t="s">
        <v>55</v>
      </c>
      <c r="H137" s="17"/>
      <c r="I137" s="17"/>
      <c r="J137" s="17"/>
      <c r="K137" s="17"/>
      <c r="L137" s="17"/>
      <c r="M137" s="17"/>
      <c r="N137" s="18"/>
      <c r="O137" s="9"/>
    </row>
    <row r="138" spans="2:15" ht="21.6" customHeight="1" x14ac:dyDescent="0.3">
      <c r="B138" s="19" t="s">
        <v>26</v>
      </c>
      <c r="C138" s="113" t="s">
        <v>215</v>
      </c>
      <c r="D138" s="113"/>
      <c r="E138" s="20"/>
      <c r="F138" s="21" t="s">
        <v>27</v>
      </c>
      <c r="G138" s="114" t="s">
        <v>70</v>
      </c>
      <c r="H138" s="114"/>
      <c r="I138" s="114"/>
      <c r="J138" s="114"/>
      <c r="K138" s="114"/>
      <c r="L138" s="114"/>
      <c r="M138" s="114"/>
      <c r="N138" s="114"/>
      <c r="O138" s="9"/>
    </row>
    <row r="139" spans="2:15" ht="21.6" customHeight="1" x14ac:dyDescent="0.3">
      <c r="B139" s="22" t="s">
        <v>28</v>
      </c>
      <c r="C139" s="113" t="s">
        <v>216</v>
      </c>
      <c r="D139" s="113"/>
      <c r="E139" s="20"/>
      <c r="F139" s="23" t="s">
        <v>29</v>
      </c>
      <c r="G139" s="113" t="s">
        <v>214</v>
      </c>
      <c r="H139" s="113"/>
      <c r="I139" s="113"/>
      <c r="J139" s="113"/>
      <c r="K139" s="113"/>
      <c r="L139" s="113"/>
      <c r="M139" s="113"/>
      <c r="N139" s="113"/>
      <c r="O139" s="9"/>
    </row>
    <row r="140" spans="2:15" ht="21.6" customHeight="1" x14ac:dyDescent="0.3">
      <c r="B140" s="24" t="s">
        <v>30</v>
      </c>
      <c r="C140" s="25"/>
      <c r="D140" s="26"/>
      <c r="E140" s="27"/>
      <c r="F140" s="24" t="s">
        <v>30</v>
      </c>
      <c r="G140" s="25"/>
      <c r="H140" s="28"/>
      <c r="I140" s="28"/>
      <c r="J140" s="28"/>
      <c r="K140" s="28"/>
      <c r="L140" s="28"/>
      <c r="M140" s="28"/>
      <c r="N140" s="28"/>
      <c r="O140" s="13"/>
    </row>
    <row r="141" spans="2:15" ht="21.6" customHeight="1" x14ac:dyDescent="0.3">
      <c r="B141" s="29"/>
      <c r="C141" s="113"/>
      <c r="D141" s="113"/>
      <c r="E141" s="20"/>
      <c r="F141" s="30"/>
      <c r="G141" s="114"/>
      <c r="H141" s="114"/>
      <c r="I141" s="114"/>
      <c r="J141" s="114"/>
      <c r="K141" s="114"/>
      <c r="L141" s="114"/>
      <c r="M141" s="114"/>
      <c r="N141" s="114"/>
      <c r="O141" s="9"/>
    </row>
    <row r="142" spans="2:15" ht="21.6" customHeight="1" x14ac:dyDescent="0.3">
      <c r="B142" s="31"/>
      <c r="C142" s="113"/>
      <c r="D142" s="113"/>
      <c r="E142" s="20"/>
      <c r="F142" s="32"/>
      <c r="G142" s="113"/>
      <c r="H142" s="113"/>
      <c r="I142" s="113"/>
      <c r="J142" s="113"/>
      <c r="K142" s="113"/>
      <c r="L142" s="113"/>
      <c r="M142" s="113"/>
      <c r="N142" s="113"/>
      <c r="O142" s="9"/>
    </row>
    <row r="143" spans="2:15" ht="21.6" customHeight="1" x14ac:dyDescent="0.3">
      <c r="B143" s="5"/>
      <c r="C143" s="5"/>
      <c r="D143" s="5"/>
      <c r="E143" s="5"/>
      <c r="F143" s="12" t="s">
        <v>31</v>
      </c>
      <c r="G143" s="12"/>
      <c r="H143" s="12"/>
      <c r="I143" s="12"/>
      <c r="J143" s="5"/>
      <c r="K143" s="5"/>
      <c r="L143" s="5"/>
      <c r="M143" s="33"/>
      <c r="N143" s="3"/>
      <c r="O143" s="13"/>
    </row>
    <row r="144" spans="2:15" ht="21.6" customHeight="1" x14ac:dyDescent="0.3">
      <c r="B144" s="10" t="s">
        <v>32</v>
      </c>
      <c r="C144" s="5"/>
      <c r="D144" s="5"/>
      <c r="E144" s="5"/>
      <c r="F144" s="34" t="s">
        <v>33</v>
      </c>
      <c r="G144" s="34" t="s">
        <v>34</v>
      </c>
      <c r="H144" s="34" t="s">
        <v>35</v>
      </c>
      <c r="I144" s="34" t="s">
        <v>36</v>
      </c>
      <c r="J144" s="34" t="s">
        <v>37</v>
      </c>
      <c r="K144" s="111" t="s">
        <v>38</v>
      </c>
      <c r="L144" s="111"/>
      <c r="M144" s="34" t="s">
        <v>39</v>
      </c>
      <c r="N144" s="34" t="s">
        <v>40</v>
      </c>
      <c r="O144" s="9"/>
    </row>
    <row r="145" spans="2:15" ht="21.6" customHeight="1" x14ac:dyDescent="0.3">
      <c r="B145" s="35" t="s">
        <v>41</v>
      </c>
      <c r="C145" s="36" t="str">
        <f>IF(C138&gt;"",C138,"")</f>
        <v>GERASSIMENKO Alexandr</v>
      </c>
      <c r="D145" s="36" t="str">
        <f>IF(G138&gt;"",G138,"")</f>
        <v>KORIYAMA HOKUTO</v>
      </c>
      <c r="E145" s="36" t="str">
        <f>IF(E138&gt;"",E138&amp;" - "&amp;I138,"")</f>
        <v/>
      </c>
      <c r="F145" s="37">
        <v>-7</v>
      </c>
      <c r="G145" s="37">
        <v>-6</v>
      </c>
      <c r="H145" s="37">
        <v>-9</v>
      </c>
      <c r="I145" s="37"/>
      <c r="J145" s="37"/>
      <c r="K145" s="38">
        <f>IF(ISBLANK(F145),"",COUNTIF(F145:J145,"&gt;=0"))</f>
        <v>0</v>
      </c>
      <c r="L145" s="39">
        <f>IF(ISBLANK(F145),"",(IF(LEFT(F145,1)="-",1,0)+IF(LEFT(G145,1)="-",1,0)+IF(LEFT(H145,1)="-",1,0)+IF(LEFT(I145,1)="-",1,0)+IF(LEFT(J145,1)="-",1,0)))</f>
        <v>3</v>
      </c>
      <c r="M145" s="40" t="str">
        <f t="shared" ref="M145:N149" si="6">IF(K145=3,1,"")</f>
        <v/>
      </c>
      <c r="N145" s="41">
        <f t="shared" si="6"/>
        <v>1</v>
      </c>
      <c r="O145" s="9"/>
    </row>
    <row r="146" spans="2:15" ht="21.6" customHeight="1" x14ac:dyDescent="0.3">
      <c r="B146" s="35" t="s">
        <v>42</v>
      </c>
      <c r="C146" s="36" t="str">
        <f>IF(C139&gt;"",C139,"")</f>
        <v>ZHAMAL Bekulan</v>
      </c>
      <c r="D146" s="36" t="str">
        <f>IF(G139&gt;"",G139,"")</f>
        <v>ENDO RYOMA</v>
      </c>
      <c r="E146" s="36" t="str">
        <f>IF(E139&gt;"",E139&amp;" - "&amp;I139,"")</f>
        <v/>
      </c>
      <c r="F146" s="37">
        <v>-6</v>
      </c>
      <c r="G146" s="37">
        <v>-7</v>
      </c>
      <c r="H146" s="37">
        <v>5</v>
      </c>
      <c r="I146" s="37">
        <v>-5</v>
      </c>
      <c r="J146" s="37"/>
      <c r="K146" s="38">
        <f>IF(ISBLANK(F146),"",COUNTIF(F146:J146,"&gt;=0"))</f>
        <v>1</v>
      </c>
      <c r="L146" s="39">
        <f>IF(ISBLANK(F146),"",(IF(LEFT(F146,1)="-",1,0)+IF(LEFT(G146,1)="-",1,0)+IF(LEFT(H146,1)="-",1,0)+IF(LEFT(I146,1)="-",1,0)+IF(LEFT(J146,1)="-",1,0)))</f>
        <v>3</v>
      </c>
      <c r="M146" s="40" t="str">
        <f t="shared" si="6"/>
        <v/>
      </c>
      <c r="N146" s="41">
        <f t="shared" si="6"/>
        <v>1</v>
      </c>
      <c r="O146" s="9"/>
    </row>
    <row r="147" spans="2:15" ht="21.6" customHeight="1" x14ac:dyDescent="0.3">
      <c r="B147" s="42" t="s">
        <v>43</v>
      </c>
      <c r="C147" s="36" t="str">
        <f>IF(C141&gt;"",C141&amp;" / "&amp;C142,"")</f>
        <v/>
      </c>
      <c r="D147" s="36" t="str">
        <f>IF(G141&gt;"",G141&amp;" / "&amp;G142,"")</f>
        <v/>
      </c>
      <c r="E147" s="43"/>
      <c r="F147" s="44"/>
      <c r="G147" s="37"/>
      <c r="H147" s="37"/>
      <c r="I147" s="45"/>
      <c r="J147" s="45"/>
      <c r="K147" s="38" t="str">
        <f>IF(ISBLANK(F147),"",COUNTIF(F147:J147,"&gt;=0"))</f>
        <v/>
      </c>
      <c r="L147" s="39" t="str">
        <f>IF(ISBLANK(F147),"",(IF(LEFT(F147,1)="-",1,0)+IF(LEFT(G147,1)="-",1,0)+IF(LEFT(H147,1)="-",1,0)+IF(LEFT(I147,1)="-",1,0)+IF(LEFT(J147,1)="-",1,0)))</f>
        <v/>
      </c>
      <c r="M147" s="40" t="str">
        <f t="shared" si="6"/>
        <v/>
      </c>
      <c r="N147" s="41" t="str">
        <f t="shared" si="6"/>
        <v/>
      </c>
      <c r="O147" s="9"/>
    </row>
    <row r="148" spans="2:15" ht="21.6" customHeight="1" x14ac:dyDescent="0.3">
      <c r="B148" s="35" t="s">
        <v>44</v>
      </c>
      <c r="C148" s="36" t="str">
        <f>IF(C138&gt;"",C138,"")</f>
        <v>GERASSIMENKO Alexandr</v>
      </c>
      <c r="D148" s="36" t="str">
        <f>IF(G139&gt;"",G139,"")</f>
        <v>ENDO RYOMA</v>
      </c>
      <c r="E148" s="46"/>
      <c r="F148" s="47"/>
      <c r="G148" s="48"/>
      <c r="H148" s="45"/>
      <c r="I148" s="37"/>
      <c r="J148" s="37"/>
      <c r="K148" s="38" t="str">
        <f>IF(ISBLANK(F148),"",COUNTIF(F148:J148,"&gt;=0"))</f>
        <v/>
      </c>
      <c r="L148" s="39" t="str">
        <f>IF(ISBLANK(F148),"",(IF(LEFT(F148,1)="-",1,0)+IF(LEFT(G148,1)="-",1,0)+IF(LEFT(H148,1)="-",1,0)+IF(LEFT(I148,1)="-",1,0)+IF(LEFT(J148,1)="-",1,0)))</f>
        <v/>
      </c>
      <c r="M148" s="40" t="str">
        <f t="shared" si="6"/>
        <v/>
      </c>
      <c r="N148" s="41" t="str">
        <f t="shared" si="6"/>
        <v/>
      </c>
      <c r="O148" s="9"/>
    </row>
    <row r="149" spans="2:15" ht="21.6" customHeight="1" thickBot="1" x14ac:dyDescent="0.35">
      <c r="B149" s="35" t="s">
        <v>45</v>
      </c>
      <c r="C149" s="36" t="str">
        <f>IF(C139&gt;"",C139,"")</f>
        <v>ZHAMAL Bekulan</v>
      </c>
      <c r="D149" s="36" t="str">
        <f>IF(G138&gt;"",G138,"")</f>
        <v>KORIYAMA HOKUTO</v>
      </c>
      <c r="E149" s="46"/>
      <c r="F149" s="44"/>
      <c r="G149" s="37"/>
      <c r="H149" s="37"/>
      <c r="I149" s="37"/>
      <c r="J149" s="37"/>
      <c r="K149" s="38" t="str">
        <f>IF(ISBLANK(F149),"",COUNTIF(F149:J149,"&gt;=0"))</f>
        <v/>
      </c>
      <c r="L149" s="39" t="str">
        <f>IF(ISBLANK(F149),"",(IF(LEFT(F149,1)="-",1,0)+IF(LEFT(G149,1)="-",1,0)+IF(LEFT(H149,1)="-",1,0)+IF(LEFT(I149,1)="-",1,0)+IF(LEFT(J149,1)="-",1,0)))</f>
        <v/>
      </c>
      <c r="M149" s="40" t="str">
        <f t="shared" si="6"/>
        <v/>
      </c>
      <c r="N149" s="41" t="str">
        <f t="shared" si="6"/>
        <v/>
      </c>
      <c r="O149" s="9"/>
    </row>
    <row r="150" spans="2:15" ht="21.6" customHeight="1" thickBot="1" x14ac:dyDescent="0.35">
      <c r="B150" s="5"/>
      <c r="C150" s="5"/>
      <c r="D150" s="5"/>
      <c r="E150" s="5"/>
      <c r="F150" s="5"/>
      <c r="G150" s="5"/>
      <c r="H150" s="5"/>
      <c r="I150" s="49" t="s">
        <v>46</v>
      </c>
      <c r="J150" s="50"/>
      <c r="K150" s="51">
        <f>IF(ISBLANK(C138),"",SUM(K145:K149))</f>
        <v>1</v>
      </c>
      <c r="L150" s="51">
        <f>IF(ISBLANK(G138),"",SUM(L145:L149))</f>
        <v>6</v>
      </c>
      <c r="M150" s="52">
        <f>IF(ISBLANK(F145),"",SUM(M145:M149))</f>
        <v>0</v>
      </c>
      <c r="N150" s="53">
        <f>IF(ISBLANK(F145),"",SUM(N145:N149))</f>
        <v>2</v>
      </c>
      <c r="O150" s="9"/>
    </row>
    <row r="151" spans="2:15" ht="21.6" customHeight="1" x14ac:dyDescent="0.3">
      <c r="B151" s="5" t="s">
        <v>47</v>
      </c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13"/>
    </row>
    <row r="152" spans="2:15" ht="21.6" customHeight="1" x14ac:dyDescent="0.3">
      <c r="B152" s="54"/>
      <c r="C152" s="5" t="s">
        <v>48</v>
      </c>
      <c r="D152" s="5" t="s">
        <v>49</v>
      </c>
      <c r="E152" s="3"/>
      <c r="F152" s="5"/>
      <c r="G152" s="5" t="s">
        <v>50</v>
      </c>
      <c r="H152" s="3"/>
      <c r="I152" s="5"/>
      <c r="J152" s="3" t="s">
        <v>51</v>
      </c>
      <c r="K152" s="3"/>
      <c r="L152" s="5"/>
      <c r="M152" s="5"/>
      <c r="N152" s="5"/>
      <c r="O152" s="13"/>
    </row>
    <row r="153" spans="2:15" ht="21.6" customHeight="1" thickBot="1" x14ac:dyDescent="0.35">
      <c r="B153" s="55"/>
      <c r="C153" s="56" t="str">
        <f>C137</f>
        <v>KAZ 2</v>
      </c>
      <c r="D153" s="5" t="str">
        <f>G137</f>
        <v>JPN 2</v>
      </c>
      <c r="E153" s="5"/>
      <c r="F153" s="5"/>
      <c r="G153" s="5"/>
      <c r="H153" s="5"/>
      <c r="I153" s="5"/>
      <c r="J153" s="112" t="str">
        <f>IF(M150=2,C137,IF(N150=2,G137,IF(M150=5,IF(N150=5,"tasan",""),"")))</f>
        <v>JPN 2</v>
      </c>
      <c r="K153" s="112"/>
      <c r="L153" s="112"/>
      <c r="M153" s="112"/>
      <c r="N153" s="112"/>
      <c r="O153" s="9"/>
    </row>
    <row r="154" spans="2:15" ht="21.6" customHeight="1" x14ac:dyDescent="0.3">
      <c r="B154" s="57"/>
      <c r="C154" s="57"/>
      <c r="D154" s="57"/>
      <c r="E154" s="57"/>
      <c r="F154" s="57"/>
      <c r="G154" s="57"/>
      <c r="H154" s="57"/>
      <c r="I154" s="57"/>
      <c r="J154" s="58"/>
      <c r="K154" s="58"/>
      <c r="L154" s="58"/>
      <c r="M154" s="58"/>
      <c r="N154" s="58"/>
      <c r="O154" s="59"/>
    </row>
    <row r="156" spans="2:15" ht="21.6" customHeight="1" x14ac:dyDescent="0.3">
      <c r="B156" s="3">
        <v>8</v>
      </c>
      <c r="C156" s="4" t="s">
        <v>20</v>
      </c>
      <c r="D156" s="5"/>
      <c r="E156" s="5"/>
      <c r="F156" s="3"/>
      <c r="G156" s="6" t="s">
        <v>21</v>
      </c>
      <c r="H156" s="7"/>
      <c r="I156" s="8"/>
      <c r="J156" s="115">
        <v>43440</v>
      </c>
      <c r="K156" s="115"/>
      <c r="L156" s="115"/>
      <c r="M156" s="115"/>
      <c r="N156" s="115"/>
      <c r="O156" s="9"/>
    </row>
    <row r="157" spans="2:15" ht="21.6" customHeight="1" x14ac:dyDescent="0.3">
      <c r="B157" s="10"/>
      <c r="C157" s="10" t="s">
        <v>22</v>
      </c>
      <c r="D157" s="5"/>
      <c r="E157" s="5"/>
      <c r="F157" s="3"/>
      <c r="G157" s="6" t="s">
        <v>23</v>
      </c>
      <c r="H157" s="7"/>
      <c r="I157" s="8"/>
      <c r="J157" s="116" t="s">
        <v>24</v>
      </c>
      <c r="K157" s="116"/>
      <c r="L157" s="116"/>
      <c r="M157" s="116"/>
      <c r="N157" s="116"/>
      <c r="O157" s="9"/>
    </row>
    <row r="158" spans="2:15" ht="21.6" customHeight="1" x14ac:dyDescent="0.3">
      <c r="B158" s="3"/>
      <c r="C158" s="11"/>
      <c r="D158" s="5"/>
      <c r="E158" s="5"/>
      <c r="F158" s="5"/>
      <c r="G158" s="12"/>
      <c r="H158" s="5"/>
      <c r="I158" s="5"/>
      <c r="J158" s="5"/>
      <c r="K158" s="5"/>
      <c r="L158" s="5"/>
      <c r="M158" s="5"/>
      <c r="N158" s="5"/>
      <c r="O158" s="13"/>
    </row>
    <row r="159" spans="2:15" ht="21.6" customHeight="1" x14ac:dyDescent="0.3">
      <c r="B159" s="14" t="s">
        <v>25</v>
      </c>
      <c r="C159" s="117" t="s">
        <v>243</v>
      </c>
      <c r="D159" s="117"/>
      <c r="E159" s="15"/>
      <c r="F159" s="14" t="s">
        <v>25</v>
      </c>
      <c r="G159" s="16" t="s">
        <v>244</v>
      </c>
      <c r="H159" s="17"/>
      <c r="I159" s="17"/>
      <c r="J159" s="17"/>
      <c r="K159" s="17"/>
      <c r="L159" s="17"/>
      <c r="M159" s="17"/>
      <c r="N159" s="18"/>
      <c r="O159" s="9"/>
    </row>
    <row r="160" spans="2:15" ht="21.6" customHeight="1" x14ac:dyDescent="0.3">
      <c r="B160" s="19" t="s">
        <v>26</v>
      </c>
      <c r="C160" s="113" t="s">
        <v>247</v>
      </c>
      <c r="D160" s="113"/>
      <c r="E160" s="20"/>
      <c r="F160" s="21" t="s">
        <v>27</v>
      </c>
      <c r="G160" s="114" t="s">
        <v>245</v>
      </c>
      <c r="H160" s="114"/>
      <c r="I160" s="114"/>
      <c r="J160" s="114"/>
      <c r="K160" s="114"/>
      <c r="L160" s="114"/>
      <c r="M160" s="114"/>
      <c r="N160" s="114"/>
      <c r="O160" s="9"/>
    </row>
    <row r="161" spans="2:15" ht="21.6" customHeight="1" x14ac:dyDescent="0.3">
      <c r="B161" s="22" t="s">
        <v>28</v>
      </c>
      <c r="C161" s="113" t="s">
        <v>248</v>
      </c>
      <c r="D161" s="113"/>
      <c r="E161" s="20"/>
      <c r="F161" s="23" t="s">
        <v>29</v>
      </c>
      <c r="G161" s="113" t="s">
        <v>246</v>
      </c>
      <c r="H161" s="113"/>
      <c r="I161" s="113"/>
      <c r="J161" s="113"/>
      <c r="K161" s="113"/>
      <c r="L161" s="113"/>
      <c r="M161" s="113"/>
      <c r="N161" s="113"/>
      <c r="O161" s="9"/>
    </row>
    <row r="162" spans="2:15" ht="21.6" customHeight="1" x14ac:dyDescent="0.3">
      <c r="B162" s="24" t="s">
        <v>30</v>
      </c>
      <c r="C162" s="25"/>
      <c r="D162" s="26"/>
      <c r="E162" s="27"/>
      <c r="F162" s="24" t="s">
        <v>30</v>
      </c>
      <c r="G162" s="25"/>
      <c r="H162" s="28"/>
      <c r="I162" s="28"/>
      <c r="J162" s="28"/>
      <c r="K162" s="28"/>
      <c r="L162" s="28"/>
      <c r="M162" s="28"/>
      <c r="N162" s="28"/>
      <c r="O162" s="13"/>
    </row>
    <row r="163" spans="2:15" ht="21.6" customHeight="1" x14ac:dyDescent="0.3">
      <c r="B163" s="29"/>
      <c r="C163" s="113"/>
      <c r="D163" s="113"/>
      <c r="E163" s="20"/>
      <c r="F163" s="30"/>
      <c r="G163" s="114"/>
      <c r="H163" s="114"/>
      <c r="I163" s="114"/>
      <c r="J163" s="114"/>
      <c r="K163" s="114"/>
      <c r="L163" s="114"/>
      <c r="M163" s="114"/>
      <c r="N163" s="114"/>
      <c r="O163" s="9"/>
    </row>
    <row r="164" spans="2:15" ht="21.6" customHeight="1" x14ac:dyDescent="0.3">
      <c r="B164" s="31"/>
      <c r="C164" s="113"/>
      <c r="D164" s="113"/>
      <c r="E164" s="20"/>
      <c r="F164" s="32"/>
      <c r="G164" s="113"/>
      <c r="H164" s="113"/>
      <c r="I164" s="113"/>
      <c r="J164" s="113"/>
      <c r="K164" s="113"/>
      <c r="L164" s="113"/>
      <c r="M164" s="113"/>
      <c r="N164" s="113"/>
      <c r="O164" s="9"/>
    </row>
    <row r="165" spans="2:15" ht="21.6" customHeight="1" x14ac:dyDescent="0.3">
      <c r="B165" s="5"/>
      <c r="C165" s="5"/>
      <c r="D165" s="5"/>
      <c r="E165" s="5"/>
      <c r="F165" s="12" t="s">
        <v>31</v>
      </c>
      <c r="G165" s="12"/>
      <c r="H165" s="12"/>
      <c r="I165" s="12"/>
      <c r="J165" s="5"/>
      <c r="K165" s="5"/>
      <c r="L165" s="5"/>
      <c r="M165" s="33"/>
      <c r="N165" s="3"/>
      <c r="O165" s="13"/>
    </row>
    <row r="166" spans="2:15" ht="21.6" customHeight="1" x14ac:dyDescent="0.3">
      <c r="B166" s="10" t="s">
        <v>32</v>
      </c>
      <c r="C166" s="5"/>
      <c r="D166" s="5"/>
      <c r="E166" s="5"/>
      <c r="F166" s="34" t="s">
        <v>33</v>
      </c>
      <c r="G166" s="34" t="s">
        <v>34</v>
      </c>
      <c r="H166" s="34" t="s">
        <v>35</v>
      </c>
      <c r="I166" s="34" t="s">
        <v>36</v>
      </c>
      <c r="J166" s="34" t="s">
        <v>37</v>
      </c>
      <c r="K166" s="111" t="s">
        <v>38</v>
      </c>
      <c r="L166" s="111"/>
      <c r="M166" s="34" t="s">
        <v>39</v>
      </c>
      <c r="N166" s="34" t="s">
        <v>40</v>
      </c>
      <c r="O166" s="9"/>
    </row>
    <row r="167" spans="2:15" ht="21.6" customHeight="1" x14ac:dyDescent="0.3">
      <c r="B167" s="35" t="s">
        <v>41</v>
      </c>
      <c r="C167" s="36" t="str">
        <f>IF(C160&gt;"",C160,"")</f>
        <v>PARK CHANGGEON</v>
      </c>
      <c r="D167" s="36" t="str">
        <f>IF(G160&gt;"",G160,"")</f>
        <v>Cazacu  Alexandru</v>
      </c>
      <c r="E167" s="36" t="str">
        <f>IF(E160&gt;"",E160&amp;" - "&amp;I160,"")</f>
        <v/>
      </c>
      <c r="F167" s="37">
        <v>2</v>
      </c>
      <c r="G167" s="37">
        <v>-10</v>
      </c>
      <c r="H167" s="37">
        <v>-9</v>
      </c>
      <c r="I167" s="37">
        <v>9</v>
      </c>
      <c r="J167" s="37">
        <v>-8</v>
      </c>
      <c r="K167" s="38">
        <f>IF(ISBLANK(F167),"",COUNTIF(F167:J167,"&gt;=0"))</f>
        <v>2</v>
      </c>
      <c r="L167" s="39">
        <f>IF(ISBLANK(F167),"",(IF(LEFT(F167,1)="-",1,0)+IF(LEFT(G167,1)="-",1,0)+IF(LEFT(H167,1)="-",1,0)+IF(LEFT(I167,1)="-",1,0)+IF(LEFT(J167,1)="-",1,0)))</f>
        <v>3</v>
      </c>
      <c r="M167" s="40" t="str">
        <f t="shared" ref="M167:N171" si="7">IF(K167=3,1,"")</f>
        <v/>
      </c>
      <c r="N167" s="41">
        <f t="shared" si="7"/>
        <v>1</v>
      </c>
      <c r="O167" s="9"/>
    </row>
    <row r="168" spans="2:15" ht="21.6" customHeight="1" x14ac:dyDescent="0.3">
      <c r="B168" s="35" t="s">
        <v>42</v>
      </c>
      <c r="C168" s="36" t="str">
        <f>IF(C161&gt;"",C161,"")</f>
        <v>SINKEVYCH Bohdan</v>
      </c>
      <c r="D168" s="36" t="str">
        <f>IF(G161&gt;"",G161,"")</f>
        <v>MASIP JOAN</v>
      </c>
      <c r="E168" s="36" t="str">
        <f>IF(E161&gt;"",E161&amp;" - "&amp;I161,"")</f>
        <v/>
      </c>
      <c r="F168" s="37">
        <v>10</v>
      </c>
      <c r="G168" s="37">
        <v>-2</v>
      </c>
      <c r="H168" s="37">
        <v>12</v>
      </c>
      <c r="I168" s="37">
        <v>-9</v>
      </c>
      <c r="J168" s="37">
        <v>-4</v>
      </c>
      <c r="K168" s="38"/>
      <c r="L168" s="39">
        <f>IF(ISBLANK(F168),"",(IF(LEFT(F168,1)="-",1,0)+IF(LEFT(G168,1)="-",1,0)+IF(LEFT(H168,1)="-",1,0)+IF(LEFT(I168,1)="-",1,0)+IF(LEFT(J168,1)="-",1,0)))</f>
        <v>3</v>
      </c>
      <c r="M168" s="40" t="str">
        <f t="shared" si="7"/>
        <v/>
      </c>
      <c r="N168" s="41">
        <f t="shared" si="7"/>
        <v>1</v>
      </c>
      <c r="O168" s="9"/>
    </row>
    <row r="169" spans="2:15" ht="21.6" customHeight="1" x14ac:dyDescent="0.3">
      <c r="B169" s="42" t="s">
        <v>43</v>
      </c>
      <c r="C169" s="36" t="str">
        <f>IF(C163&gt;"",C163&amp;" / "&amp;C164,"")</f>
        <v/>
      </c>
      <c r="D169" s="36" t="str">
        <f>IF(G163&gt;"",G163&amp;" / "&amp;G164,"")</f>
        <v/>
      </c>
      <c r="E169" s="43"/>
      <c r="F169" s="44"/>
      <c r="G169" s="37"/>
      <c r="H169" s="37"/>
      <c r="I169" s="45"/>
      <c r="J169" s="45"/>
      <c r="K169" s="38" t="str">
        <f>IF(ISBLANK(F169),"",COUNTIF(F169:J169,"&gt;=0"))</f>
        <v/>
      </c>
      <c r="L169" s="39" t="str">
        <f>IF(ISBLANK(F169),"",(IF(LEFT(F169,1)="-",1,0)+IF(LEFT(G169,1)="-",1,0)+IF(LEFT(H169,1)="-",1,0)+IF(LEFT(I169,1)="-",1,0)+IF(LEFT(J169,1)="-",1,0)))</f>
        <v/>
      </c>
      <c r="M169" s="40" t="str">
        <f t="shared" si="7"/>
        <v/>
      </c>
      <c r="N169" s="41" t="str">
        <f t="shared" si="7"/>
        <v/>
      </c>
      <c r="O169" s="9"/>
    </row>
    <row r="170" spans="2:15" ht="21.6" customHeight="1" x14ac:dyDescent="0.3">
      <c r="B170" s="35" t="s">
        <v>44</v>
      </c>
      <c r="C170" s="36" t="str">
        <f>IF(C160&gt;"",C160,"")</f>
        <v>PARK CHANGGEON</v>
      </c>
      <c r="D170" s="36" t="str">
        <f>IF(G161&gt;"",G161,"")</f>
        <v>MASIP JOAN</v>
      </c>
      <c r="E170" s="46"/>
      <c r="F170" s="47"/>
      <c r="G170" s="48"/>
      <c r="H170" s="45"/>
      <c r="I170" s="37"/>
      <c r="J170" s="37"/>
      <c r="K170" s="38" t="str">
        <f>IF(ISBLANK(F170),"",COUNTIF(F170:J170,"&gt;=0"))</f>
        <v/>
      </c>
      <c r="L170" s="39" t="str">
        <f>IF(ISBLANK(F170),"",(IF(LEFT(F170,1)="-",1,0)+IF(LEFT(G170,1)="-",1,0)+IF(LEFT(H170,1)="-",1,0)+IF(LEFT(I170,1)="-",1,0)+IF(LEFT(J170,1)="-",1,0)))</f>
        <v/>
      </c>
      <c r="M170" s="40" t="str">
        <f t="shared" si="7"/>
        <v/>
      </c>
      <c r="N170" s="41" t="str">
        <f t="shared" si="7"/>
        <v/>
      </c>
      <c r="O170" s="9"/>
    </row>
    <row r="171" spans="2:15" ht="21.6" customHeight="1" thickBot="1" x14ac:dyDescent="0.35">
      <c r="B171" s="35" t="s">
        <v>45</v>
      </c>
      <c r="C171" s="36" t="str">
        <f>IF(C161&gt;"",C161,"")</f>
        <v>SINKEVYCH Bohdan</v>
      </c>
      <c r="D171" s="36" t="str">
        <f>IF(G160&gt;"",G160,"")</f>
        <v>Cazacu  Alexandru</v>
      </c>
      <c r="E171" s="46"/>
      <c r="F171" s="44"/>
      <c r="G171" s="37"/>
      <c r="H171" s="37"/>
      <c r="I171" s="37"/>
      <c r="J171" s="37"/>
      <c r="K171" s="38" t="str">
        <f>IF(ISBLANK(F171),"",COUNTIF(F171:J171,"&gt;=0"))</f>
        <v/>
      </c>
      <c r="L171" s="39" t="str">
        <f>IF(ISBLANK(F171),"",(IF(LEFT(F171,1)="-",1,0)+IF(LEFT(G171,1)="-",1,0)+IF(LEFT(H171,1)="-",1,0)+IF(LEFT(I171,1)="-",1,0)+IF(LEFT(J171,1)="-",1,0)))</f>
        <v/>
      </c>
      <c r="M171" s="40" t="str">
        <f t="shared" si="7"/>
        <v/>
      </c>
      <c r="N171" s="41" t="str">
        <f t="shared" si="7"/>
        <v/>
      </c>
      <c r="O171" s="9"/>
    </row>
    <row r="172" spans="2:15" ht="21.6" customHeight="1" thickBot="1" x14ac:dyDescent="0.35">
      <c r="B172" s="5"/>
      <c r="C172" s="5"/>
      <c r="D172" s="5"/>
      <c r="E172" s="5"/>
      <c r="F172" s="5"/>
      <c r="G172" s="5"/>
      <c r="H172" s="5"/>
      <c r="I172" s="49" t="s">
        <v>46</v>
      </c>
      <c r="J172" s="50"/>
      <c r="K172" s="51">
        <f>IF(ISBLANK(C160),"",SUM(K167:K171))</f>
        <v>2</v>
      </c>
      <c r="L172" s="51">
        <f>IF(ISBLANK(G160),"",SUM(L167:L171))</f>
        <v>6</v>
      </c>
      <c r="M172" s="52">
        <f>IF(ISBLANK(F167),"",SUM(M167:M171))</f>
        <v>0</v>
      </c>
      <c r="N172" s="53">
        <f>IF(ISBLANK(F167),"",SUM(N167:N171))</f>
        <v>2</v>
      </c>
      <c r="O172" s="9"/>
    </row>
    <row r="173" spans="2:15" ht="21.6" customHeight="1" x14ac:dyDescent="0.3">
      <c r="B173" s="5" t="s">
        <v>47</v>
      </c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13"/>
    </row>
    <row r="174" spans="2:15" ht="21.6" customHeight="1" x14ac:dyDescent="0.3">
      <c r="B174" s="54"/>
      <c r="C174" s="5" t="s">
        <v>48</v>
      </c>
      <c r="D174" s="5" t="s">
        <v>49</v>
      </c>
      <c r="E174" s="3"/>
      <c r="F174" s="5"/>
      <c r="G174" s="5" t="s">
        <v>50</v>
      </c>
      <c r="H174" s="3"/>
      <c r="I174" s="5"/>
      <c r="J174" s="3" t="s">
        <v>51</v>
      </c>
      <c r="K174" s="3"/>
      <c r="L174" s="5"/>
      <c r="M174" s="5"/>
      <c r="N174" s="5"/>
      <c r="O174" s="13"/>
    </row>
    <row r="175" spans="2:15" ht="21.6" customHeight="1" thickBot="1" x14ac:dyDescent="0.35">
      <c r="B175" s="55"/>
      <c r="C175" s="56" t="str">
        <f>C159</f>
        <v xml:space="preserve">UKR / KOR </v>
      </c>
      <c r="D175" s="5" t="str">
        <f>G159</f>
        <v>ESP / ROU</v>
      </c>
      <c r="E175" s="5"/>
      <c r="F175" s="5"/>
      <c r="G175" s="5"/>
      <c r="H175" s="5"/>
      <c r="I175" s="5"/>
      <c r="J175" s="112" t="str">
        <f>IF(M172=2,C159,IF(N172=2,G159,IF(M172=5,IF(N172=5,"tasan",""),"")))</f>
        <v>ESP / ROU</v>
      </c>
      <c r="K175" s="112"/>
      <c r="L175" s="112"/>
      <c r="M175" s="112"/>
      <c r="N175" s="112"/>
      <c r="O175" s="9"/>
    </row>
    <row r="176" spans="2:15" ht="21.6" customHeight="1" x14ac:dyDescent="0.3">
      <c r="B176" s="57"/>
      <c r="C176" s="57"/>
      <c r="D176" s="57"/>
      <c r="E176" s="57"/>
      <c r="F176" s="57"/>
      <c r="G176" s="57"/>
      <c r="H176" s="57"/>
      <c r="I176" s="57"/>
      <c r="J176" s="58"/>
      <c r="K176" s="58"/>
      <c r="L176" s="58"/>
      <c r="M176" s="58"/>
      <c r="N176" s="58"/>
      <c r="O176" s="59"/>
    </row>
    <row r="178" spans="2:15" ht="21.6" customHeight="1" x14ac:dyDescent="0.3">
      <c r="B178" s="3">
        <v>9</v>
      </c>
      <c r="C178" s="4" t="s">
        <v>20</v>
      </c>
      <c r="D178" s="5"/>
      <c r="E178" s="5"/>
      <c r="F178" s="3"/>
      <c r="G178" s="6" t="s">
        <v>21</v>
      </c>
      <c r="H178" s="7"/>
      <c r="I178" s="8"/>
      <c r="J178" s="115">
        <v>43440</v>
      </c>
      <c r="K178" s="115"/>
      <c r="L178" s="115"/>
      <c r="M178" s="115"/>
      <c r="N178" s="115"/>
      <c r="O178" s="9"/>
    </row>
    <row r="179" spans="2:15" ht="21.6" customHeight="1" x14ac:dyDescent="0.3">
      <c r="B179" s="10"/>
      <c r="C179" s="10" t="s">
        <v>22</v>
      </c>
      <c r="D179" s="5"/>
      <c r="E179" s="5"/>
      <c r="F179" s="3"/>
      <c r="G179" s="6" t="s">
        <v>23</v>
      </c>
      <c r="H179" s="7"/>
      <c r="I179" s="8"/>
      <c r="J179" s="116" t="s">
        <v>24</v>
      </c>
      <c r="K179" s="116"/>
      <c r="L179" s="116"/>
      <c r="M179" s="116"/>
      <c r="N179" s="116"/>
      <c r="O179" s="9"/>
    </row>
    <row r="180" spans="2:15" ht="21.6" customHeight="1" x14ac:dyDescent="0.3">
      <c r="B180" s="3"/>
      <c r="C180" s="11"/>
      <c r="D180" s="5"/>
      <c r="E180" s="5"/>
      <c r="F180" s="5"/>
      <c r="G180" s="12"/>
      <c r="H180" s="5"/>
      <c r="I180" s="5"/>
      <c r="J180" s="5"/>
      <c r="K180" s="5"/>
      <c r="L180" s="5"/>
      <c r="M180" s="5"/>
      <c r="N180" s="5"/>
      <c r="O180" s="13"/>
    </row>
    <row r="181" spans="2:15" ht="21.6" customHeight="1" x14ac:dyDescent="0.3">
      <c r="B181" s="14" t="s">
        <v>25</v>
      </c>
      <c r="C181" s="117" t="s">
        <v>115</v>
      </c>
      <c r="D181" s="117"/>
      <c r="E181" s="15"/>
      <c r="F181" s="14" t="s">
        <v>25</v>
      </c>
      <c r="G181" s="16" t="s">
        <v>236</v>
      </c>
      <c r="H181" s="17"/>
      <c r="I181" s="17"/>
      <c r="J181" s="17"/>
      <c r="K181" s="17"/>
      <c r="L181" s="17"/>
      <c r="M181" s="17"/>
      <c r="N181" s="18"/>
      <c r="O181" s="9"/>
    </row>
    <row r="182" spans="2:15" ht="21.6" customHeight="1" x14ac:dyDescent="0.3">
      <c r="B182" s="19" t="s">
        <v>26</v>
      </c>
      <c r="C182" s="113" t="s">
        <v>81</v>
      </c>
      <c r="D182" s="113"/>
      <c r="E182" s="20"/>
      <c r="F182" s="21" t="s">
        <v>27</v>
      </c>
      <c r="G182" s="114" t="s">
        <v>238</v>
      </c>
      <c r="H182" s="114"/>
      <c r="I182" s="114"/>
      <c r="J182" s="114"/>
      <c r="K182" s="114"/>
      <c r="L182" s="114"/>
      <c r="M182" s="114"/>
      <c r="N182" s="114"/>
      <c r="O182" s="9"/>
    </row>
    <row r="183" spans="2:15" ht="21.6" customHeight="1" x14ac:dyDescent="0.3">
      <c r="B183" s="22" t="s">
        <v>28</v>
      </c>
      <c r="C183" s="113" t="s">
        <v>237</v>
      </c>
      <c r="D183" s="113"/>
      <c r="E183" s="20"/>
      <c r="F183" s="23" t="s">
        <v>29</v>
      </c>
      <c r="G183" s="113" t="s">
        <v>239</v>
      </c>
      <c r="H183" s="113"/>
      <c r="I183" s="113"/>
      <c r="J183" s="113"/>
      <c r="K183" s="113"/>
      <c r="L183" s="113"/>
      <c r="M183" s="113"/>
      <c r="N183" s="113"/>
      <c r="O183" s="9"/>
    </row>
    <row r="184" spans="2:15" ht="21.6" customHeight="1" x14ac:dyDescent="0.3">
      <c r="B184" s="24" t="s">
        <v>30</v>
      </c>
      <c r="C184" s="25"/>
      <c r="D184" s="26"/>
      <c r="E184" s="27"/>
      <c r="F184" s="24" t="s">
        <v>30</v>
      </c>
      <c r="G184" s="25"/>
      <c r="H184" s="28"/>
      <c r="I184" s="28"/>
      <c r="J184" s="28"/>
      <c r="K184" s="28"/>
      <c r="L184" s="28"/>
      <c r="M184" s="28"/>
      <c r="N184" s="28"/>
      <c r="O184" s="13"/>
    </row>
    <row r="185" spans="2:15" ht="21.6" customHeight="1" x14ac:dyDescent="0.3">
      <c r="B185" s="29"/>
      <c r="C185" s="113"/>
      <c r="D185" s="113"/>
      <c r="E185" s="20"/>
      <c r="F185" s="30"/>
      <c r="G185" s="114"/>
      <c r="H185" s="114"/>
      <c r="I185" s="114"/>
      <c r="J185" s="114"/>
      <c r="K185" s="114"/>
      <c r="L185" s="114"/>
      <c r="M185" s="114"/>
      <c r="N185" s="114"/>
      <c r="O185" s="9"/>
    </row>
    <row r="186" spans="2:15" ht="21.6" customHeight="1" x14ac:dyDescent="0.3">
      <c r="B186" s="31"/>
      <c r="C186" s="113"/>
      <c r="D186" s="113"/>
      <c r="E186" s="20"/>
      <c r="F186" s="32"/>
      <c r="G186" s="113"/>
      <c r="H186" s="113"/>
      <c r="I186" s="113"/>
      <c r="J186" s="113"/>
      <c r="K186" s="113"/>
      <c r="L186" s="113"/>
      <c r="M186" s="113"/>
      <c r="N186" s="113"/>
      <c r="O186" s="9"/>
    </row>
    <row r="187" spans="2:15" ht="21.6" customHeight="1" x14ac:dyDescent="0.3">
      <c r="B187" s="5"/>
      <c r="C187" s="5"/>
      <c r="D187" s="5"/>
      <c r="E187" s="5"/>
      <c r="F187" s="12" t="s">
        <v>31</v>
      </c>
      <c r="G187" s="12"/>
      <c r="H187" s="12"/>
      <c r="I187" s="12"/>
      <c r="J187" s="5"/>
      <c r="K187" s="5"/>
      <c r="L187" s="5"/>
      <c r="M187" s="33"/>
      <c r="N187" s="3"/>
      <c r="O187" s="13"/>
    </row>
    <row r="188" spans="2:15" ht="21.6" customHeight="1" x14ac:dyDescent="0.3">
      <c r="B188" s="10" t="s">
        <v>32</v>
      </c>
      <c r="C188" s="5"/>
      <c r="D188" s="5"/>
      <c r="E188" s="5"/>
      <c r="F188" s="34" t="s">
        <v>33</v>
      </c>
      <c r="G188" s="34" t="s">
        <v>34</v>
      </c>
      <c r="H188" s="34" t="s">
        <v>35</v>
      </c>
      <c r="I188" s="34" t="s">
        <v>36</v>
      </c>
      <c r="J188" s="34" t="s">
        <v>37</v>
      </c>
      <c r="K188" s="111" t="s">
        <v>38</v>
      </c>
      <c r="L188" s="111"/>
      <c r="M188" s="34" t="s">
        <v>39</v>
      </c>
      <c r="N188" s="34" t="s">
        <v>40</v>
      </c>
      <c r="O188" s="9"/>
    </row>
    <row r="189" spans="2:15" ht="21.6" customHeight="1" x14ac:dyDescent="0.3">
      <c r="B189" s="35" t="s">
        <v>41</v>
      </c>
      <c r="C189" s="36" t="str">
        <f>IF(C182&gt;"",C182,"")</f>
        <v>ZHOLUDEV Denis</v>
      </c>
      <c r="D189" s="36" t="str">
        <f>IF(G182&gt;"",G182,"")</f>
        <v>Yeung Terence</v>
      </c>
      <c r="E189" s="36" t="str">
        <f>IF(E182&gt;"",E182&amp;" - "&amp;I182,"")</f>
        <v/>
      </c>
      <c r="F189" s="37">
        <v>8</v>
      </c>
      <c r="G189" s="37">
        <v>8</v>
      </c>
      <c r="H189" s="37">
        <v>6</v>
      </c>
      <c r="I189" s="37"/>
      <c r="J189" s="37"/>
      <c r="K189" s="38">
        <f>IF(ISBLANK(F189),"",COUNTIF(F189:J189,"&gt;=0"))</f>
        <v>3</v>
      </c>
      <c r="L189" s="39">
        <f>IF(ISBLANK(F189),"",(IF(LEFT(F189,1)="-",1,0)+IF(LEFT(G189,1)="-",1,0)+IF(LEFT(H189,1)="-",1,0)+IF(LEFT(I189,1)="-",1,0)+IF(LEFT(J189,1)="-",1,0)))</f>
        <v>0</v>
      </c>
      <c r="M189" s="40">
        <f t="shared" ref="M189:N193" si="8">IF(K189=3,1,"")</f>
        <v>1</v>
      </c>
      <c r="N189" s="41" t="str">
        <f t="shared" si="8"/>
        <v/>
      </c>
      <c r="O189" s="9"/>
    </row>
    <row r="190" spans="2:15" ht="21.6" customHeight="1" x14ac:dyDescent="0.3">
      <c r="B190" s="35" t="s">
        <v>42</v>
      </c>
      <c r="C190" s="36" t="str">
        <f>IF(C183&gt;"",C183,"")</f>
        <v>KELBUGANOV Timur</v>
      </c>
      <c r="D190" s="36" t="str">
        <f>IF(G183&gt;"",G183,"")</f>
        <v>Pech Seth</v>
      </c>
      <c r="E190" s="36" t="str">
        <f>IF(E183&gt;"",E183&amp;" - "&amp;I183,"")</f>
        <v/>
      </c>
      <c r="F190" s="37">
        <v>7</v>
      </c>
      <c r="G190" s="37">
        <v>-3</v>
      </c>
      <c r="H190" s="37">
        <v>-6</v>
      </c>
      <c r="I190" s="37">
        <v>7</v>
      </c>
      <c r="J190" s="37">
        <v>8</v>
      </c>
      <c r="K190" s="38">
        <f>IF(ISBLANK(F190),"",COUNTIF(F190:J190,"&gt;=0"))</f>
        <v>3</v>
      </c>
      <c r="L190" s="39">
        <f>IF(ISBLANK(F190),"",(IF(LEFT(F190,1)="-",1,0)+IF(LEFT(G190,1)="-",1,0)+IF(LEFT(H190,1)="-",1,0)+IF(LEFT(I190,1)="-",1,0)+IF(LEFT(J190,1)="-",1,0)))</f>
        <v>2</v>
      </c>
      <c r="M190" s="40">
        <f t="shared" si="8"/>
        <v>1</v>
      </c>
      <c r="N190" s="41" t="str">
        <f t="shared" si="8"/>
        <v/>
      </c>
      <c r="O190" s="9"/>
    </row>
    <row r="191" spans="2:15" ht="21.6" customHeight="1" x14ac:dyDescent="0.3">
      <c r="B191" s="42" t="s">
        <v>43</v>
      </c>
      <c r="C191" s="36" t="str">
        <f>IF(C185&gt;"",C185&amp;" / "&amp;C186,"")</f>
        <v/>
      </c>
      <c r="D191" s="36" t="str">
        <f>IF(G185&gt;"",G185&amp;" / "&amp;G186,"")</f>
        <v/>
      </c>
      <c r="E191" s="43"/>
      <c r="F191" s="44"/>
      <c r="G191" s="37"/>
      <c r="H191" s="37"/>
      <c r="I191" s="45"/>
      <c r="J191" s="45"/>
      <c r="K191" s="38" t="str">
        <f>IF(ISBLANK(F191),"",COUNTIF(F191:J191,"&gt;=0"))</f>
        <v/>
      </c>
      <c r="L191" s="39" t="str">
        <f>IF(ISBLANK(F191),"",(IF(LEFT(F191,1)="-",1,0)+IF(LEFT(G191,1)="-",1,0)+IF(LEFT(H191,1)="-",1,0)+IF(LEFT(I191,1)="-",1,0)+IF(LEFT(J191,1)="-",1,0)))</f>
        <v/>
      </c>
      <c r="M191" s="40" t="str">
        <f t="shared" si="8"/>
        <v/>
      </c>
      <c r="N191" s="41" t="str">
        <f t="shared" si="8"/>
        <v/>
      </c>
      <c r="O191" s="9"/>
    </row>
    <row r="192" spans="2:15" ht="21.6" customHeight="1" x14ac:dyDescent="0.3">
      <c r="B192" s="35" t="s">
        <v>44</v>
      </c>
      <c r="C192" s="36" t="str">
        <f>IF(C182&gt;"",C182,"")</f>
        <v>ZHOLUDEV Denis</v>
      </c>
      <c r="D192" s="36" t="str">
        <f>IF(G183&gt;"",G183,"")</f>
        <v>Pech Seth</v>
      </c>
      <c r="E192" s="46"/>
      <c r="F192" s="47"/>
      <c r="G192" s="48"/>
      <c r="H192" s="45"/>
      <c r="I192" s="37"/>
      <c r="J192" s="37"/>
      <c r="K192" s="38" t="str">
        <f>IF(ISBLANK(F192),"",COUNTIF(F192:J192,"&gt;=0"))</f>
        <v/>
      </c>
      <c r="L192" s="39" t="str">
        <f>IF(ISBLANK(F192),"",(IF(LEFT(F192,1)="-",1,0)+IF(LEFT(G192,1)="-",1,0)+IF(LEFT(H192,1)="-",1,0)+IF(LEFT(I192,1)="-",1,0)+IF(LEFT(J192,1)="-",1,0)))</f>
        <v/>
      </c>
      <c r="M192" s="40" t="str">
        <f t="shared" si="8"/>
        <v/>
      </c>
      <c r="N192" s="41" t="str">
        <f t="shared" si="8"/>
        <v/>
      </c>
      <c r="O192" s="9"/>
    </row>
    <row r="193" spans="2:15" ht="21.6" customHeight="1" thickBot="1" x14ac:dyDescent="0.35">
      <c r="B193" s="35" t="s">
        <v>45</v>
      </c>
      <c r="C193" s="36" t="str">
        <f>IF(C183&gt;"",C183,"")</f>
        <v>KELBUGANOV Timur</v>
      </c>
      <c r="D193" s="36" t="str">
        <f>IF(G182&gt;"",G182,"")</f>
        <v>Yeung Terence</v>
      </c>
      <c r="E193" s="46"/>
      <c r="F193" s="44"/>
      <c r="G193" s="37"/>
      <c r="H193" s="37"/>
      <c r="I193" s="37"/>
      <c r="J193" s="37"/>
      <c r="K193" s="38" t="str">
        <f>IF(ISBLANK(F193),"",COUNTIF(F193:J193,"&gt;=0"))</f>
        <v/>
      </c>
      <c r="L193" s="39" t="str">
        <f>IF(ISBLANK(F193),"",(IF(LEFT(F193,1)="-",1,0)+IF(LEFT(G193,1)="-",1,0)+IF(LEFT(H193,1)="-",1,0)+IF(LEFT(I193,1)="-",1,0)+IF(LEFT(J193,1)="-",1,0)))</f>
        <v/>
      </c>
      <c r="M193" s="40" t="str">
        <f t="shared" si="8"/>
        <v/>
      </c>
      <c r="N193" s="41" t="str">
        <f t="shared" si="8"/>
        <v/>
      </c>
      <c r="O193" s="9"/>
    </row>
    <row r="194" spans="2:15" ht="21.6" customHeight="1" thickBot="1" x14ac:dyDescent="0.35">
      <c r="B194" s="5"/>
      <c r="C194" s="5"/>
      <c r="D194" s="5"/>
      <c r="E194" s="5"/>
      <c r="F194" s="5"/>
      <c r="G194" s="5"/>
      <c r="H194" s="5"/>
      <c r="I194" s="49" t="s">
        <v>46</v>
      </c>
      <c r="J194" s="50"/>
      <c r="K194" s="51">
        <f>IF(ISBLANK(C182),"",SUM(K189:K193))</f>
        <v>6</v>
      </c>
      <c r="L194" s="51">
        <f>IF(ISBLANK(G182),"",SUM(L189:L193))</f>
        <v>2</v>
      </c>
      <c r="M194" s="52">
        <f>IF(ISBLANK(F189),"",SUM(M189:M193))</f>
        <v>2</v>
      </c>
      <c r="N194" s="53">
        <f>IF(ISBLANK(F189),"",SUM(N189:N193))</f>
        <v>0</v>
      </c>
      <c r="O194" s="9"/>
    </row>
    <row r="195" spans="2:15" ht="21.6" customHeight="1" x14ac:dyDescent="0.3">
      <c r="B195" s="5" t="s">
        <v>47</v>
      </c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13"/>
    </row>
    <row r="196" spans="2:15" ht="21.6" customHeight="1" x14ac:dyDescent="0.3">
      <c r="B196" s="54"/>
      <c r="C196" s="5" t="s">
        <v>48</v>
      </c>
      <c r="D196" s="5" t="s">
        <v>49</v>
      </c>
      <c r="E196" s="3"/>
      <c r="F196" s="5"/>
      <c r="G196" s="5" t="s">
        <v>50</v>
      </c>
      <c r="H196" s="3"/>
      <c r="I196" s="5"/>
      <c r="J196" s="3" t="s">
        <v>51</v>
      </c>
      <c r="K196" s="3"/>
      <c r="L196" s="5"/>
      <c r="M196" s="5"/>
      <c r="N196" s="5"/>
      <c r="O196" s="13"/>
    </row>
    <row r="197" spans="2:15" ht="21.6" customHeight="1" thickBot="1" x14ac:dyDescent="0.35">
      <c r="B197" s="55"/>
      <c r="C197" s="56" t="str">
        <f>C181</f>
        <v>KAZ 1</v>
      </c>
      <c r="D197" s="5" t="str">
        <f>G181</f>
        <v xml:space="preserve">USA / CAN </v>
      </c>
      <c r="E197" s="5"/>
      <c r="F197" s="5"/>
      <c r="G197" s="5"/>
      <c r="H197" s="5"/>
      <c r="I197" s="5"/>
      <c r="J197" s="112" t="str">
        <f>IF(M194=2,C181,IF(N194=2,G181,IF(M194=5,IF(N194=5,"tasan",""),"")))</f>
        <v>KAZ 1</v>
      </c>
      <c r="K197" s="112"/>
      <c r="L197" s="112"/>
      <c r="M197" s="112"/>
      <c r="N197" s="112"/>
      <c r="O197" s="9"/>
    </row>
    <row r="198" spans="2:15" ht="21.6" customHeight="1" x14ac:dyDescent="0.3">
      <c r="B198" s="57"/>
      <c r="C198" s="57"/>
      <c r="D198" s="57"/>
      <c r="E198" s="57"/>
      <c r="F198" s="57"/>
      <c r="G198" s="57"/>
      <c r="H198" s="57"/>
      <c r="I198" s="57"/>
      <c r="J198" s="58"/>
      <c r="K198" s="58"/>
      <c r="L198" s="58"/>
      <c r="M198" s="58"/>
      <c r="N198" s="58"/>
      <c r="O198" s="59"/>
    </row>
    <row r="200" spans="2:15" ht="21.6" customHeight="1" x14ac:dyDescent="0.3">
      <c r="B200" s="3">
        <v>10</v>
      </c>
      <c r="C200" s="4" t="s">
        <v>20</v>
      </c>
      <c r="D200" s="5"/>
      <c r="E200" s="5"/>
      <c r="F200" s="3"/>
      <c r="G200" s="6" t="s">
        <v>21</v>
      </c>
      <c r="H200" s="7"/>
      <c r="I200" s="8"/>
      <c r="J200" s="115">
        <v>43440</v>
      </c>
      <c r="K200" s="115"/>
      <c r="L200" s="115"/>
      <c r="M200" s="115"/>
      <c r="N200" s="115"/>
      <c r="O200" s="9"/>
    </row>
    <row r="201" spans="2:15" ht="21.6" customHeight="1" x14ac:dyDescent="0.3">
      <c r="B201" s="10"/>
      <c r="C201" s="10" t="s">
        <v>22</v>
      </c>
      <c r="D201" s="5"/>
      <c r="E201" s="5"/>
      <c r="F201" s="3"/>
      <c r="G201" s="6" t="s">
        <v>23</v>
      </c>
      <c r="H201" s="7"/>
      <c r="I201" s="8"/>
      <c r="J201" s="116" t="s">
        <v>24</v>
      </c>
      <c r="K201" s="116"/>
      <c r="L201" s="116"/>
      <c r="M201" s="116"/>
      <c r="N201" s="116"/>
      <c r="O201" s="9"/>
    </row>
    <row r="202" spans="2:15" ht="21.6" customHeight="1" x14ac:dyDescent="0.3">
      <c r="B202" s="3"/>
      <c r="C202" s="11"/>
      <c r="D202" s="5"/>
      <c r="E202" s="5"/>
      <c r="F202" s="5"/>
      <c r="G202" s="12"/>
      <c r="H202" s="5"/>
      <c r="I202" s="5"/>
      <c r="J202" s="5"/>
      <c r="K202" s="5"/>
      <c r="L202" s="5"/>
      <c r="M202" s="5"/>
      <c r="N202" s="5"/>
      <c r="O202" s="13"/>
    </row>
    <row r="203" spans="2:15" ht="21.6" customHeight="1" x14ac:dyDescent="0.3">
      <c r="B203" s="14" t="s">
        <v>25</v>
      </c>
      <c r="C203" s="117" t="s">
        <v>249</v>
      </c>
      <c r="D203" s="117"/>
      <c r="E203" s="15"/>
      <c r="F203" s="14" t="s">
        <v>25</v>
      </c>
      <c r="G203" s="16" t="s">
        <v>250</v>
      </c>
      <c r="H203" s="17"/>
      <c r="I203" s="17"/>
      <c r="J203" s="17"/>
      <c r="K203" s="17"/>
      <c r="L203" s="17"/>
      <c r="M203" s="17"/>
      <c r="N203" s="18"/>
      <c r="O203" s="9"/>
    </row>
    <row r="204" spans="2:15" ht="21.6" customHeight="1" x14ac:dyDescent="0.3">
      <c r="B204" s="19" t="s">
        <v>26</v>
      </c>
      <c r="C204" s="113" t="s">
        <v>251</v>
      </c>
      <c r="D204" s="113"/>
      <c r="E204" s="20"/>
      <c r="F204" s="21" t="s">
        <v>27</v>
      </c>
      <c r="G204" s="114" t="s">
        <v>147</v>
      </c>
      <c r="H204" s="114"/>
      <c r="I204" s="114"/>
      <c r="J204" s="114"/>
      <c r="K204" s="114"/>
      <c r="L204" s="114"/>
      <c r="M204" s="114"/>
      <c r="N204" s="114"/>
      <c r="O204" s="9"/>
    </row>
    <row r="205" spans="2:15" ht="21.6" customHeight="1" x14ac:dyDescent="0.3">
      <c r="B205" s="22" t="s">
        <v>28</v>
      </c>
      <c r="C205" s="113" t="s">
        <v>252</v>
      </c>
      <c r="D205" s="113"/>
      <c r="E205" s="20"/>
      <c r="F205" s="23" t="s">
        <v>29</v>
      </c>
      <c r="G205" s="113" t="s">
        <v>148</v>
      </c>
      <c r="H205" s="113"/>
      <c r="I205" s="113"/>
      <c r="J205" s="113"/>
      <c r="K205" s="113"/>
      <c r="L205" s="113"/>
      <c r="M205" s="113"/>
      <c r="N205" s="113"/>
      <c r="O205" s="9"/>
    </row>
    <row r="206" spans="2:15" ht="21.6" customHeight="1" x14ac:dyDescent="0.3">
      <c r="B206" s="24" t="s">
        <v>30</v>
      </c>
      <c r="C206" s="25"/>
      <c r="D206" s="26"/>
      <c r="E206" s="27"/>
      <c r="F206" s="24" t="s">
        <v>30</v>
      </c>
      <c r="G206" s="25"/>
      <c r="H206" s="28"/>
      <c r="I206" s="28"/>
      <c r="J206" s="28"/>
      <c r="K206" s="28"/>
      <c r="L206" s="28"/>
      <c r="M206" s="28"/>
      <c r="N206" s="28"/>
      <c r="O206" s="13"/>
    </row>
    <row r="207" spans="2:15" ht="21.6" customHeight="1" x14ac:dyDescent="0.3">
      <c r="B207" s="29"/>
      <c r="C207" s="113"/>
      <c r="D207" s="113"/>
      <c r="E207" s="20"/>
      <c r="F207" s="30"/>
      <c r="G207" s="114"/>
      <c r="H207" s="114"/>
      <c r="I207" s="114"/>
      <c r="J207" s="114"/>
      <c r="K207" s="114"/>
      <c r="L207" s="114"/>
      <c r="M207" s="114"/>
      <c r="N207" s="114"/>
      <c r="O207" s="9"/>
    </row>
    <row r="208" spans="2:15" ht="21.6" customHeight="1" x14ac:dyDescent="0.3">
      <c r="B208" s="31"/>
      <c r="C208" s="113"/>
      <c r="D208" s="113"/>
      <c r="E208" s="20"/>
      <c r="F208" s="32"/>
      <c r="G208" s="113"/>
      <c r="H208" s="113"/>
      <c r="I208" s="113"/>
      <c r="J208" s="113"/>
      <c r="K208" s="113"/>
      <c r="L208" s="113"/>
      <c r="M208" s="113"/>
      <c r="N208" s="113"/>
      <c r="O208" s="9"/>
    </row>
    <row r="209" spans="2:15" ht="21.6" customHeight="1" x14ac:dyDescent="0.3">
      <c r="B209" s="5"/>
      <c r="C209" s="5"/>
      <c r="D209" s="5"/>
      <c r="E209" s="5"/>
      <c r="F209" s="12" t="s">
        <v>31</v>
      </c>
      <c r="G209" s="12"/>
      <c r="H209" s="12"/>
      <c r="I209" s="12"/>
      <c r="J209" s="5"/>
      <c r="K209" s="5"/>
      <c r="L209" s="5"/>
      <c r="M209" s="33"/>
      <c r="N209" s="3"/>
      <c r="O209" s="13"/>
    </row>
    <row r="210" spans="2:15" ht="21.6" customHeight="1" x14ac:dyDescent="0.3">
      <c r="B210" s="10" t="s">
        <v>32</v>
      </c>
      <c r="C210" s="5"/>
      <c r="D210" s="5"/>
      <c r="E210" s="5"/>
      <c r="F210" s="34" t="s">
        <v>33</v>
      </c>
      <c r="G210" s="34" t="s">
        <v>34</v>
      </c>
      <c r="H210" s="34" t="s">
        <v>35</v>
      </c>
      <c r="I210" s="34" t="s">
        <v>36</v>
      </c>
      <c r="J210" s="34" t="s">
        <v>37</v>
      </c>
      <c r="K210" s="111" t="s">
        <v>38</v>
      </c>
      <c r="L210" s="111"/>
      <c r="M210" s="34" t="s">
        <v>39</v>
      </c>
      <c r="N210" s="34" t="s">
        <v>40</v>
      </c>
      <c r="O210" s="9"/>
    </row>
    <row r="211" spans="2:15" ht="21.6" customHeight="1" x14ac:dyDescent="0.3">
      <c r="B211" s="35" t="s">
        <v>41</v>
      </c>
      <c r="C211" s="36" t="str">
        <f>IF(C204&gt;"",C204,"")</f>
        <v>Vanish Jacobo</v>
      </c>
      <c r="D211" s="36" t="str">
        <f>IF(G204&gt;"",G204,"")</f>
        <v>GREBENIUK Andriy</v>
      </c>
      <c r="E211" s="36" t="str">
        <f>IF(E204&gt;"",E204&amp;" - "&amp;I204,"")</f>
        <v/>
      </c>
      <c r="F211" s="37">
        <v>-11</v>
      </c>
      <c r="G211" s="37">
        <v>8</v>
      </c>
      <c r="H211" s="37">
        <v>5</v>
      </c>
      <c r="I211" s="37">
        <v>-4</v>
      </c>
      <c r="J211" s="37">
        <v>-10</v>
      </c>
      <c r="K211" s="38">
        <f>IF(ISBLANK(F211),"",COUNTIF(F211:J211,"&gt;=0"))</f>
        <v>2</v>
      </c>
      <c r="L211" s="39">
        <f>IF(ISBLANK(F211),"",(IF(LEFT(F211,1)="-",1,0)+IF(LEFT(G211,1)="-",1,0)+IF(LEFT(H211,1)="-",1,0)+IF(LEFT(I211,1)="-",1,0)+IF(LEFT(J211,1)="-",1,0)))</f>
        <v>3</v>
      </c>
      <c r="M211" s="40" t="str">
        <f t="shared" ref="M211:N215" si="9">IF(K211=3,1,"")</f>
        <v/>
      </c>
      <c r="N211" s="41">
        <f t="shared" si="9"/>
        <v>1</v>
      </c>
      <c r="O211" s="9"/>
    </row>
    <row r="212" spans="2:15" ht="21.6" customHeight="1" x14ac:dyDescent="0.3">
      <c r="B212" s="35" t="s">
        <v>42</v>
      </c>
      <c r="C212" s="36" t="str">
        <f>IF(C205&gt;"",C205,"")</f>
        <v>LAFFINEUR LOUIS</v>
      </c>
      <c r="D212" s="36" t="str">
        <f>IF(G205&gt;"",G205,"")</f>
        <v>LIMONOV Anton</v>
      </c>
      <c r="E212" s="36" t="str">
        <f>IF(E205&gt;"",E205&amp;" - "&amp;I205,"")</f>
        <v/>
      </c>
      <c r="F212" s="37">
        <v>-13</v>
      </c>
      <c r="G212" s="37">
        <v>-4</v>
      </c>
      <c r="H212" s="37">
        <v>-6</v>
      </c>
      <c r="I212" s="37"/>
      <c r="J212" s="37"/>
      <c r="K212" s="38">
        <f>IF(ISBLANK(F212),"",COUNTIF(F212:J212,"&gt;=0"))</f>
        <v>0</v>
      </c>
      <c r="L212" s="39">
        <f>IF(ISBLANK(F212),"",(IF(LEFT(F212,1)="-",1,0)+IF(LEFT(G212,1)="-",1,0)+IF(LEFT(H212,1)="-",1,0)+IF(LEFT(I212,1)="-",1,0)+IF(LEFT(J212,1)="-",1,0)))</f>
        <v>3</v>
      </c>
      <c r="M212" s="40" t="str">
        <f t="shared" si="9"/>
        <v/>
      </c>
      <c r="N212" s="41">
        <f t="shared" si="9"/>
        <v>1</v>
      </c>
      <c r="O212" s="9"/>
    </row>
    <row r="213" spans="2:15" ht="21.6" customHeight="1" x14ac:dyDescent="0.3">
      <c r="B213" s="42" t="s">
        <v>43</v>
      </c>
      <c r="C213" s="36" t="str">
        <f>IF(C207&gt;"",C207&amp;" / "&amp;C208,"")</f>
        <v/>
      </c>
      <c r="D213" s="36" t="str">
        <f>IF(G207&gt;"",G207&amp;" / "&amp;G208,"")</f>
        <v/>
      </c>
      <c r="E213" s="43"/>
      <c r="F213" s="44"/>
      <c r="G213" s="37"/>
      <c r="H213" s="37"/>
      <c r="I213" s="45"/>
      <c r="J213" s="45"/>
      <c r="K213" s="38" t="str">
        <f>IF(ISBLANK(F213),"",COUNTIF(F213:J213,"&gt;=0"))</f>
        <v/>
      </c>
      <c r="L213" s="39" t="str">
        <f>IF(ISBLANK(F213),"",(IF(LEFT(F213,1)="-",1,0)+IF(LEFT(G213,1)="-",1,0)+IF(LEFT(H213,1)="-",1,0)+IF(LEFT(I213,1)="-",1,0)+IF(LEFT(J213,1)="-",1,0)))</f>
        <v/>
      </c>
      <c r="M213" s="40" t="str">
        <f t="shared" si="9"/>
        <v/>
      </c>
      <c r="N213" s="41" t="str">
        <f t="shared" si="9"/>
        <v/>
      </c>
      <c r="O213" s="9"/>
    </row>
    <row r="214" spans="2:15" ht="21.6" customHeight="1" x14ac:dyDescent="0.3">
      <c r="B214" s="35" t="s">
        <v>44</v>
      </c>
      <c r="C214" s="36" t="str">
        <f>IF(C204&gt;"",C204,"")</f>
        <v>Vanish Jacobo</v>
      </c>
      <c r="D214" s="36" t="str">
        <f>IF(G205&gt;"",G205,"")</f>
        <v>LIMONOV Anton</v>
      </c>
      <c r="E214" s="46"/>
      <c r="F214" s="47"/>
      <c r="G214" s="48"/>
      <c r="H214" s="45"/>
      <c r="I214" s="37"/>
      <c r="J214" s="37"/>
      <c r="K214" s="38" t="str">
        <f>IF(ISBLANK(F214),"",COUNTIF(F214:J214,"&gt;=0"))</f>
        <v/>
      </c>
      <c r="L214" s="39" t="str">
        <f>IF(ISBLANK(F214),"",(IF(LEFT(F214,1)="-",1,0)+IF(LEFT(G214,1)="-",1,0)+IF(LEFT(H214,1)="-",1,0)+IF(LEFT(I214,1)="-",1,0)+IF(LEFT(J214,1)="-",1,0)))</f>
        <v/>
      </c>
      <c r="M214" s="40" t="str">
        <f t="shared" si="9"/>
        <v/>
      </c>
      <c r="N214" s="41" t="str">
        <f t="shared" si="9"/>
        <v/>
      </c>
      <c r="O214" s="9"/>
    </row>
    <row r="215" spans="2:15" ht="21.6" customHeight="1" thickBot="1" x14ac:dyDescent="0.35">
      <c r="B215" s="35" t="s">
        <v>45</v>
      </c>
      <c r="C215" s="36" t="str">
        <f>IF(C205&gt;"",C205,"")</f>
        <v>LAFFINEUR LOUIS</v>
      </c>
      <c r="D215" s="36" t="str">
        <f>IF(G204&gt;"",G204,"")</f>
        <v>GREBENIUK Andriy</v>
      </c>
      <c r="E215" s="46"/>
      <c r="F215" s="44"/>
      <c r="G215" s="37"/>
      <c r="H215" s="37"/>
      <c r="I215" s="37"/>
      <c r="J215" s="37"/>
      <c r="K215" s="38" t="str">
        <f>IF(ISBLANK(F215),"",COUNTIF(F215:J215,"&gt;=0"))</f>
        <v/>
      </c>
      <c r="L215" s="39" t="str">
        <f>IF(ISBLANK(F215),"",(IF(LEFT(F215,1)="-",1,0)+IF(LEFT(G215,1)="-",1,0)+IF(LEFT(H215,1)="-",1,0)+IF(LEFT(I215,1)="-",1,0)+IF(LEFT(J215,1)="-",1,0)))</f>
        <v/>
      </c>
      <c r="M215" s="40" t="str">
        <f t="shared" si="9"/>
        <v/>
      </c>
      <c r="N215" s="41" t="str">
        <f t="shared" si="9"/>
        <v/>
      </c>
      <c r="O215" s="9"/>
    </row>
    <row r="216" spans="2:15" ht="21.6" customHeight="1" thickBot="1" x14ac:dyDescent="0.35">
      <c r="B216" s="5"/>
      <c r="C216" s="5"/>
      <c r="D216" s="5"/>
      <c r="E216" s="5"/>
      <c r="F216" s="5"/>
      <c r="G216" s="5"/>
      <c r="H216" s="5"/>
      <c r="I216" s="49" t="s">
        <v>46</v>
      </c>
      <c r="J216" s="50"/>
      <c r="K216" s="51">
        <f>IF(ISBLANK(C204),"",SUM(K211:K215))</f>
        <v>2</v>
      </c>
      <c r="L216" s="51">
        <f>IF(ISBLANK(G204),"",SUM(L211:L215))</f>
        <v>6</v>
      </c>
      <c r="M216" s="52">
        <f>IF(ISBLANK(F211),"",SUM(M211:M215))</f>
        <v>0</v>
      </c>
      <c r="N216" s="53">
        <f>IF(ISBLANK(F211),"",SUM(N211:N215))</f>
        <v>2</v>
      </c>
      <c r="O216" s="9"/>
    </row>
    <row r="217" spans="2:15" ht="21.6" customHeight="1" x14ac:dyDescent="0.3">
      <c r="B217" s="5" t="s">
        <v>47</v>
      </c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13"/>
    </row>
    <row r="218" spans="2:15" ht="21.6" customHeight="1" x14ac:dyDescent="0.3">
      <c r="B218" s="54"/>
      <c r="C218" s="5" t="s">
        <v>48</v>
      </c>
      <c r="D218" s="5" t="s">
        <v>49</v>
      </c>
      <c r="E218" s="3"/>
      <c r="F218" s="5"/>
      <c r="G218" s="5" t="s">
        <v>50</v>
      </c>
      <c r="H218" s="3"/>
      <c r="I218" s="5"/>
      <c r="J218" s="3" t="s">
        <v>51</v>
      </c>
      <c r="K218" s="3"/>
      <c r="L218" s="5"/>
      <c r="M218" s="5"/>
      <c r="N218" s="5"/>
      <c r="O218" s="13"/>
    </row>
    <row r="219" spans="2:15" ht="21.6" customHeight="1" thickBot="1" x14ac:dyDescent="0.35">
      <c r="B219" s="55"/>
      <c r="C219" s="56" t="str">
        <f>C203</f>
        <v>BEL / PAN</v>
      </c>
      <c r="D219" s="5" t="str">
        <f>G203</f>
        <v xml:space="preserve">UKR </v>
      </c>
      <c r="E219" s="5"/>
      <c r="F219" s="5"/>
      <c r="G219" s="5"/>
      <c r="H219" s="5"/>
      <c r="I219" s="5"/>
      <c r="J219" s="112" t="str">
        <f>IF(M216=2,C203,IF(N216=2,G203,IF(M216=5,IF(N216=5,"tasan",""),"")))</f>
        <v xml:space="preserve">UKR </v>
      </c>
      <c r="K219" s="112"/>
      <c r="L219" s="112"/>
      <c r="M219" s="112"/>
      <c r="N219" s="112"/>
      <c r="O219" s="9"/>
    </row>
    <row r="220" spans="2:15" ht="21.6" customHeight="1" x14ac:dyDescent="0.3">
      <c r="B220" s="57"/>
      <c r="C220" s="57"/>
      <c r="D220" s="57"/>
      <c r="E220" s="57"/>
      <c r="F220" s="57"/>
      <c r="G220" s="57"/>
      <c r="H220" s="57"/>
      <c r="I220" s="57"/>
      <c r="J220" s="58"/>
      <c r="K220" s="58"/>
      <c r="L220" s="58"/>
      <c r="M220" s="58"/>
      <c r="N220" s="58"/>
      <c r="O220" s="59"/>
    </row>
    <row r="222" spans="2:15" ht="21.6" customHeight="1" x14ac:dyDescent="0.3">
      <c r="B222" s="3">
        <v>11</v>
      </c>
      <c r="C222" s="4" t="s">
        <v>20</v>
      </c>
      <c r="D222" s="5"/>
      <c r="E222" s="5"/>
      <c r="F222" s="3"/>
      <c r="G222" s="6" t="s">
        <v>21</v>
      </c>
      <c r="H222" s="7"/>
      <c r="I222" s="8"/>
      <c r="J222" s="115">
        <v>43440</v>
      </c>
      <c r="K222" s="115"/>
      <c r="L222" s="115"/>
      <c r="M222" s="115"/>
      <c r="N222" s="115"/>
      <c r="O222" s="9"/>
    </row>
    <row r="223" spans="2:15" ht="21.6" customHeight="1" x14ac:dyDescent="0.3">
      <c r="B223" s="10"/>
      <c r="C223" s="10" t="s">
        <v>22</v>
      </c>
      <c r="D223" s="5"/>
      <c r="E223" s="5"/>
      <c r="F223" s="3"/>
      <c r="G223" s="6" t="s">
        <v>23</v>
      </c>
      <c r="H223" s="7"/>
      <c r="I223" s="8"/>
      <c r="J223" s="116" t="s">
        <v>24</v>
      </c>
      <c r="K223" s="116"/>
      <c r="L223" s="116"/>
      <c r="M223" s="116"/>
      <c r="N223" s="116"/>
      <c r="O223" s="9"/>
    </row>
    <row r="224" spans="2:15" ht="21.6" customHeight="1" x14ac:dyDescent="0.3">
      <c r="B224" s="3"/>
      <c r="C224" s="11"/>
      <c r="D224" s="5"/>
      <c r="E224" s="5"/>
      <c r="F224" s="5"/>
      <c r="G224" s="12"/>
      <c r="H224" s="5"/>
      <c r="I224" s="5"/>
      <c r="J224" s="5"/>
      <c r="K224" s="5"/>
      <c r="L224" s="5"/>
      <c r="M224" s="5"/>
      <c r="N224" s="5"/>
      <c r="O224" s="13"/>
    </row>
    <row r="225" spans="2:15" ht="21.6" customHeight="1" x14ac:dyDescent="0.3">
      <c r="B225" s="14" t="s">
        <v>25</v>
      </c>
      <c r="C225" s="117" t="s">
        <v>78</v>
      </c>
      <c r="D225" s="117"/>
      <c r="E225" s="15"/>
      <c r="F225" s="14" t="s">
        <v>25</v>
      </c>
      <c r="G225" s="16" t="s">
        <v>76</v>
      </c>
      <c r="H225" s="17"/>
      <c r="I225" s="17"/>
      <c r="J225" s="17"/>
      <c r="K225" s="17"/>
      <c r="L225" s="17"/>
      <c r="M225" s="17"/>
      <c r="N225" s="18"/>
      <c r="O225" s="9"/>
    </row>
    <row r="226" spans="2:15" ht="21.6" customHeight="1" x14ac:dyDescent="0.3">
      <c r="B226" s="19" t="s">
        <v>26</v>
      </c>
      <c r="C226" s="113" t="s">
        <v>170</v>
      </c>
      <c r="D226" s="113"/>
      <c r="E226" s="20"/>
      <c r="F226" s="21" t="s">
        <v>27</v>
      </c>
      <c r="G226" s="114" t="s">
        <v>77</v>
      </c>
      <c r="H226" s="114"/>
      <c r="I226" s="114"/>
      <c r="J226" s="114"/>
      <c r="K226" s="114"/>
      <c r="L226" s="114"/>
      <c r="M226" s="114"/>
      <c r="N226" s="114"/>
      <c r="O226" s="9"/>
    </row>
    <row r="227" spans="2:15" ht="21.6" customHeight="1" x14ac:dyDescent="0.3">
      <c r="B227" s="22" t="s">
        <v>28</v>
      </c>
      <c r="C227" s="113" t="s">
        <v>169</v>
      </c>
      <c r="D227" s="113"/>
      <c r="E227" s="20"/>
      <c r="F227" s="23" t="s">
        <v>29</v>
      </c>
      <c r="G227" s="113" t="s">
        <v>220</v>
      </c>
      <c r="H227" s="113"/>
      <c r="I227" s="113"/>
      <c r="J227" s="113"/>
      <c r="K227" s="113"/>
      <c r="L227" s="113"/>
      <c r="M227" s="113"/>
      <c r="N227" s="113"/>
      <c r="O227" s="9"/>
    </row>
    <row r="228" spans="2:15" ht="21.6" customHeight="1" x14ac:dyDescent="0.3">
      <c r="B228" s="24" t="s">
        <v>30</v>
      </c>
      <c r="C228" s="25"/>
      <c r="D228" s="26"/>
      <c r="E228" s="27"/>
      <c r="F228" s="24" t="s">
        <v>30</v>
      </c>
      <c r="G228" s="25"/>
      <c r="H228" s="28"/>
      <c r="I228" s="28"/>
      <c r="J228" s="28"/>
      <c r="K228" s="28"/>
      <c r="L228" s="28"/>
      <c r="M228" s="28"/>
      <c r="N228" s="28"/>
      <c r="O228" s="13"/>
    </row>
    <row r="229" spans="2:15" ht="21.6" customHeight="1" x14ac:dyDescent="0.3">
      <c r="B229" s="29"/>
      <c r="C229" s="113" t="s">
        <v>84</v>
      </c>
      <c r="D229" s="113"/>
      <c r="E229" s="20"/>
      <c r="F229" s="30"/>
      <c r="G229" s="114" t="s">
        <v>86</v>
      </c>
      <c r="H229" s="114"/>
      <c r="I229" s="114"/>
      <c r="J229" s="114"/>
      <c r="K229" s="114"/>
      <c r="L229" s="114"/>
      <c r="M229" s="114"/>
      <c r="N229" s="114"/>
      <c r="O229" s="9"/>
    </row>
    <row r="230" spans="2:15" ht="21.6" customHeight="1" x14ac:dyDescent="0.3">
      <c r="B230" s="31"/>
      <c r="C230" s="113" t="s">
        <v>85</v>
      </c>
      <c r="D230" s="113"/>
      <c r="E230" s="20"/>
      <c r="F230" s="32"/>
      <c r="G230" s="113" t="s">
        <v>87</v>
      </c>
      <c r="H230" s="113"/>
      <c r="I230" s="113"/>
      <c r="J230" s="113"/>
      <c r="K230" s="113"/>
      <c r="L230" s="113"/>
      <c r="M230" s="113"/>
      <c r="N230" s="113"/>
      <c r="O230" s="9"/>
    </row>
    <row r="231" spans="2:15" ht="21.6" customHeight="1" x14ac:dyDescent="0.3">
      <c r="B231" s="5"/>
      <c r="C231" s="5"/>
      <c r="D231" s="5"/>
      <c r="E231" s="5"/>
      <c r="F231" s="12" t="s">
        <v>31</v>
      </c>
      <c r="G231" s="12"/>
      <c r="H231" s="12"/>
      <c r="I231" s="12"/>
      <c r="J231" s="5"/>
      <c r="K231" s="5"/>
      <c r="L231" s="5"/>
      <c r="M231" s="33"/>
      <c r="N231" s="3"/>
      <c r="O231" s="13"/>
    </row>
    <row r="232" spans="2:15" ht="21.6" customHeight="1" x14ac:dyDescent="0.3">
      <c r="B232" s="10" t="s">
        <v>32</v>
      </c>
      <c r="C232" s="5"/>
      <c r="D232" s="5"/>
      <c r="E232" s="5"/>
      <c r="F232" s="34" t="s">
        <v>33</v>
      </c>
      <c r="G232" s="34" t="s">
        <v>34</v>
      </c>
      <c r="H232" s="34" t="s">
        <v>35</v>
      </c>
      <c r="I232" s="34" t="s">
        <v>36</v>
      </c>
      <c r="J232" s="34" t="s">
        <v>37</v>
      </c>
      <c r="K232" s="111" t="s">
        <v>38</v>
      </c>
      <c r="L232" s="111"/>
      <c r="M232" s="34" t="s">
        <v>39</v>
      </c>
      <c r="N232" s="34" t="s">
        <v>40</v>
      </c>
      <c r="O232" s="9"/>
    </row>
    <row r="233" spans="2:15" ht="21.6" customHeight="1" x14ac:dyDescent="0.3">
      <c r="B233" s="35" t="s">
        <v>41</v>
      </c>
      <c r="C233" s="36" t="str">
        <f>IF(C226&gt;"",C226,"")</f>
        <v>VALERO JAVIER</v>
      </c>
      <c r="D233" s="36" t="str">
        <f>IF(G226&gt;"",G226,"")</f>
        <v>NETTARP Bruno</v>
      </c>
      <c r="E233" s="36" t="str">
        <f>IF(E226&gt;"",E226&amp;" - "&amp;I226,"")</f>
        <v/>
      </c>
      <c r="F233" s="37">
        <v>-4</v>
      </c>
      <c r="G233" s="37">
        <v>-10</v>
      </c>
      <c r="H233" s="37">
        <v>-9</v>
      </c>
      <c r="I233" s="37"/>
      <c r="J233" s="37"/>
      <c r="K233" s="38">
        <f>IF(ISBLANK(F233),"",COUNTIF(F233:J233,"&gt;=0"))</f>
        <v>0</v>
      </c>
      <c r="L233" s="39">
        <f>IF(ISBLANK(F233),"",(IF(LEFT(F233,1)="-",1,0)+IF(LEFT(G233,1)="-",1,0)+IF(LEFT(H233,1)="-",1,0)+IF(LEFT(I233,1)="-",1,0)+IF(LEFT(J233,1)="-",1,0)))</f>
        <v>3</v>
      </c>
      <c r="M233" s="40" t="str">
        <f t="shared" ref="M233:N237" si="10">IF(K233=3,1,"")</f>
        <v/>
      </c>
      <c r="N233" s="41">
        <f t="shared" si="10"/>
        <v>1</v>
      </c>
      <c r="O233" s="9"/>
    </row>
    <row r="234" spans="2:15" ht="21.6" customHeight="1" x14ac:dyDescent="0.3">
      <c r="B234" s="35" t="s">
        <v>42</v>
      </c>
      <c r="C234" s="36" t="str">
        <f>IF(C227&gt;"",C227,"")</f>
        <v>GUTIÉRREZ MARC</v>
      </c>
      <c r="D234" s="36" t="str">
        <f>IF(G227&gt;"",G227,"")</f>
        <v>THIMON Jonathan</v>
      </c>
      <c r="E234" s="36" t="str">
        <f>IF(E227&gt;"",E227&amp;" - "&amp;I227,"")</f>
        <v/>
      </c>
      <c r="F234" s="37">
        <v>10</v>
      </c>
      <c r="G234" s="37">
        <v>-10</v>
      </c>
      <c r="H234" s="37">
        <v>-8</v>
      </c>
      <c r="I234" s="37">
        <v>-4</v>
      </c>
      <c r="J234" s="37"/>
      <c r="K234" s="38">
        <f>IF(ISBLANK(F234),"",COUNTIF(F234:J234,"&gt;=0"))</f>
        <v>1</v>
      </c>
      <c r="L234" s="39">
        <f>IF(ISBLANK(F234),"",(IF(LEFT(F234,1)="-",1,0)+IF(LEFT(G234,1)="-",1,0)+IF(LEFT(H234,1)="-",1,0)+IF(LEFT(I234,1)="-",1,0)+IF(LEFT(J234,1)="-",1,0)))</f>
        <v>3</v>
      </c>
      <c r="M234" s="40" t="str">
        <f t="shared" si="10"/>
        <v/>
      </c>
      <c r="N234" s="41">
        <f t="shared" si="10"/>
        <v>1</v>
      </c>
      <c r="O234" s="9"/>
    </row>
    <row r="235" spans="2:15" ht="21.6" customHeight="1" x14ac:dyDescent="0.3">
      <c r="B235" s="42" t="s">
        <v>43</v>
      </c>
      <c r="C235" s="36" t="str">
        <f>IF(C229&gt;"",C229&amp;" / "&amp;C230,"")</f>
        <v>Fedotov Petr / Volin  Lev</v>
      </c>
      <c r="D235" s="36" t="str">
        <f>IF(G229&gt;"",G229&amp;" / "&amp;G230,"")</f>
        <v>DEGROS Nicolas / RASSENFOSSE Adrien</v>
      </c>
      <c r="E235" s="43"/>
      <c r="F235" s="44"/>
      <c r="G235" s="37"/>
      <c r="H235" s="37"/>
      <c r="I235" s="45"/>
      <c r="J235" s="45"/>
      <c r="K235" s="38" t="str">
        <f>IF(ISBLANK(F235),"",COUNTIF(F235:J235,"&gt;=0"))</f>
        <v/>
      </c>
      <c r="L235" s="39" t="str">
        <f>IF(ISBLANK(F235),"",(IF(LEFT(F235,1)="-",1,0)+IF(LEFT(G235,1)="-",1,0)+IF(LEFT(H235,1)="-",1,0)+IF(LEFT(I235,1)="-",1,0)+IF(LEFT(J235,1)="-",1,0)))</f>
        <v/>
      </c>
      <c r="M235" s="40" t="str">
        <f t="shared" si="10"/>
        <v/>
      </c>
      <c r="N235" s="41" t="str">
        <f t="shared" si="10"/>
        <v/>
      </c>
      <c r="O235" s="9"/>
    </row>
    <row r="236" spans="2:15" ht="21.6" customHeight="1" x14ac:dyDescent="0.3">
      <c r="B236" s="35" t="s">
        <v>44</v>
      </c>
      <c r="C236" s="36" t="str">
        <f>IF(C226&gt;"",C226,"")</f>
        <v>VALERO JAVIER</v>
      </c>
      <c r="D236" s="36" t="str">
        <f>IF(G227&gt;"",G227,"")</f>
        <v>THIMON Jonathan</v>
      </c>
      <c r="E236" s="46"/>
      <c r="F236" s="47"/>
      <c r="G236" s="48"/>
      <c r="H236" s="45"/>
      <c r="I236" s="37"/>
      <c r="J236" s="37"/>
      <c r="K236" s="38" t="str">
        <f>IF(ISBLANK(F236),"",COUNTIF(F236:J236,"&gt;=0"))</f>
        <v/>
      </c>
      <c r="L236" s="39" t="str">
        <f>IF(ISBLANK(F236),"",(IF(LEFT(F236,1)="-",1,0)+IF(LEFT(G236,1)="-",1,0)+IF(LEFT(H236,1)="-",1,0)+IF(LEFT(I236,1)="-",1,0)+IF(LEFT(J236,1)="-",1,0)))</f>
        <v/>
      </c>
      <c r="M236" s="40" t="str">
        <f t="shared" si="10"/>
        <v/>
      </c>
      <c r="N236" s="41" t="str">
        <f t="shared" si="10"/>
        <v/>
      </c>
      <c r="O236" s="9"/>
    </row>
    <row r="237" spans="2:15" ht="21.6" customHeight="1" thickBot="1" x14ac:dyDescent="0.35">
      <c r="B237" s="35" t="s">
        <v>45</v>
      </c>
      <c r="C237" s="36" t="str">
        <f>IF(C227&gt;"",C227,"")</f>
        <v>GUTIÉRREZ MARC</v>
      </c>
      <c r="D237" s="36" t="str">
        <f>IF(G226&gt;"",G226,"")</f>
        <v>NETTARP Bruno</v>
      </c>
      <c r="E237" s="46"/>
      <c r="F237" s="44"/>
      <c r="G237" s="37"/>
      <c r="H237" s="37"/>
      <c r="I237" s="37"/>
      <c r="J237" s="37"/>
      <c r="K237" s="38" t="str">
        <f>IF(ISBLANK(F237),"",COUNTIF(F237:J237,"&gt;=0"))</f>
        <v/>
      </c>
      <c r="L237" s="39" t="str">
        <f>IF(ISBLANK(F237),"",(IF(LEFT(F237,1)="-",1,0)+IF(LEFT(G237,1)="-",1,0)+IF(LEFT(H237,1)="-",1,0)+IF(LEFT(I237,1)="-",1,0)+IF(LEFT(J237,1)="-",1,0)))</f>
        <v/>
      </c>
      <c r="M237" s="40" t="str">
        <f t="shared" si="10"/>
        <v/>
      </c>
      <c r="N237" s="41" t="str">
        <f t="shared" si="10"/>
        <v/>
      </c>
      <c r="O237" s="9"/>
    </row>
    <row r="238" spans="2:15" ht="21.6" customHeight="1" thickBot="1" x14ac:dyDescent="0.35">
      <c r="B238" s="5"/>
      <c r="C238" s="5"/>
      <c r="D238" s="5"/>
      <c r="E238" s="5"/>
      <c r="F238" s="5"/>
      <c r="G238" s="5"/>
      <c r="H238" s="5"/>
      <c r="I238" s="49" t="s">
        <v>46</v>
      </c>
      <c r="J238" s="50"/>
      <c r="K238" s="51">
        <f>IF(ISBLANK(C226),"",SUM(K233:K237))</f>
        <v>1</v>
      </c>
      <c r="L238" s="51">
        <f>IF(ISBLANK(G226),"",SUM(L233:L237))</f>
        <v>6</v>
      </c>
      <c r="M238" s="52">
        <f>IF(ISBLANK(F233),"",SUM(M233:M237))</f>
        <v>0</v>
      </c>
      <c r="N238" s="53">
        <f>IF(ISBLANK(F233),"",SUM(N233:N237))</f>
        <v>2</v>
      </c>
      <c r="O238" s="9"/>
    </row>
    <row r="239" spans="2:15" ht="21.6" customHeight="1" x14ac:dyDescent="0.3">
      <c r="B239" s="5" t="s">
        <v>47</v>
      </c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13"/>
    </row>
    <row r="240" spans="2:15" ht="21.6" customHeight="1" x14ac:dyDescent="0.3">
      <c r="B240" s="54"/>
      <c r="C240" s="5" t="s">
        <v>48</v>
      </c>
      <c r="D240" s="5" t="s">
        <v>49</v>
      </c>
      <c r="E240" s="3"/>
      <c r="F240" s="5"/>
      <c r="G240" s="5" t="s">
        <v>50</v>
      </c>
      <c r="H240" s="3"/>
      <c r="I240" s="5"/>
      <c r="J240" s="3" t="s">
        <v>51</v>
      </c>
      <c r="K240" s="3"/>
      <c r="L240" s="5"/>
      <c r="M240" s="5"/>
      <c r="N240" s="5"/>
      <c r="O240" s="13"/>
    </row>
    <row r="241" spans="2:15" ht="21.6" customHeight="1" thickBot="1" x14ac:dyDescent="0.35">
      <c r="B241" s="55"/>
      <c r="C241" s="56" t="str">
        <f>C225</f>
        <v>ESP 4</v>
      </c>
      <c r="D241" s="5" t="str">
        <f>G225</f>
        <v>SWE 2</v>
      </c>
      <c r="E241" s="5"/>
      <c r="F241" s="5"/>
      <c r="G241" s="5"/>
      <c r="H241" s="5"/>
      <c r="I241" s="5"/>
      <c r="J241" s="112" t="str">
        <f>IF(M238=2,C225,IF(N238=2,G225,IF(M238=5,IF(N238=5,"tasan",""),"")))</f>
        <v>SWE 2</v>
      </c>
      <c r="K241" s="112"/>
      <c r="L241" s="112"/>
      <c r="M241" s="112"/>
      <c r="N241" s="112"/>
      <c r="O241" s="9"/>
    </row>
    <row r="242" spans="2:15" ht="21.6" customHeight="1" x14ac:dyDescent="0.3">
      <c r="B242" s="57"/>
      <c r="C242" s="57"/>
      <c r="D242" s="57"/>
      <c r="E242" s="57"/>
      <c r="F242" s="57"/>
      <c r="G242" s="57"/>
      <c r="H242" s="57"/>
      <c r="I242" s="57"/>
      <c r="J242" s="58"/>
      <c r="K242" s="58"/>
      <c r="L242" s="58"/>
      <c r="M242" s="58"/>
      <c r="N242" s="58"/>
      <c r="O242" s="59"/>
    </row>
    <row r="244" spans="2:15" ht="21.6" customHeight="1" x14ac:dyDescent="0.3">
      <c r="B244" s="3">
        <v>12</v>
      </c>
      <c r="C244" s="4" t="s">
        <v>20</v>
      </c>
      <c r="D244" s="5"/>
      <c r="E244" s="5"/>
      <c r="F244" s="3"/>
      <c r="G244" s="6" t="s">
        <v>21</v>
      </c>
      <c r="H244" s="7"/>
      <c r="I244" s="8"/>
      <c r="J244" s="115">
        <v>43440</v>
      </c>
      <c r="K244" s="115"/>
      <c r="L244" s="115"/>
      <c r="M244" s="115"/>
      <c r="N244" s="115"/>
      <c r="O244" s="9"/>
    </row>
    <row r="245" spans="2:15" ht="21.6" customHeight="1" x14ac:dyDescent="0.3">
      <c r="B245" s="10"/>
      <c r="C245" s="10" t="s">
        <v>22</v>
      </c>
      <c r="D245" s="5"/>
      <c r="E245" s="5"/>
      <c r="F245" s="3"/>
      <c r="G245" s="6" t="s">
        <v>23</v>
      </c>
      <c r="H245" s="7"/>
      <c r="I245" s="8"/>
      <c r="J245" s="116" t="s">
        <v>24</v>
      </c>
      <c r="K245" s="116"/>
      <c r="L245" s="116"/>
      <c r="M245" s="116"/>
      <c r="N245" s="116"/>
      <c r="O245" s="9"/>
    </row>
    <row r="246" spans="2:15" ht="21.6" customHeight="1" x14ac:dyDescent="0.3">
      <c r="B246" s="3"/>
      <c r="C246" s="11"/>
      <c r="D246" s="5"/>
      <c r="E246" s="5"/>
      <c r="F246" s="5"/>
      <c r="G246" s="12"/>
      <c r="H246" s="5"/>
      <c r="I246" s="5"/>
      <c r="J246" s="5"/>
      <c r="K246" s="5"/>
      <c r="L246" s="5"/>
      <c r="M246" s="5"/>
      <c r="N246" s="5"/>
      <c r="O246" s="13"/>
    </row>
    <row r="247" spans="2:15" ht="21.6" customHeight="1" x14ac:dyDescent="0.3">
      <c r="B247" s="14" t="s">
        <v>25</v>
      </c>
      <c r="C247" s="117" t="s">
        <v>75</v>
      </c>
      <c r="D247" s="117"/>
      <c r="E247" s="15"/>
      <c r="F247" s="14" t="s">
        <v>25</v>
      </c>
      <c r="G247" s="16" t="s">
        <v>119</v>
      </c>
      <c r="H247" s="17"/>
      <c r="I247" s="17"/>
      <c r="J247" s="17"/>
      <c r="K247" s="17"/>
      <c r="L247" s="17"/>
      <c r="M247" s="17"/>
      <c r="N247" s="18"/>
      <c r="O247" s="9"/>
    </row>
    <row r="248" spans="2:15" ht="21.6" customHeight="1" x14ac:dyDescent="0.3">
      <c r="B248" s="19" t="s">
        <v>26</v>
      </c>
      <c r="C248" s="113" t="s">
        <v>84</v>
      </c>
      <c r="D248" s="113"/>
      <c r="E248" s="20"/>
      <c r="F248" s="21" t="s">
        <v>27</v>
      </c>
      <c r="G248" s="114" t="s">
        <v>222</v>
      </c>
      <c r="H248" s="114"/>
      <c r="I248" s="114"/>
      <c r="J248" s="114"/>
      <c r="K248" s="114"/>
      <c r="L248" s="114"/>
      <c r="M248" s="114"/>
      <c r="N248" s="114"/>
      <c r="O248" s="9"/>
    </row>
    <row r="249" spans="2:15" ht="21.6" customHeight="1" x14ac:dyDescent="0.3">
      <c r="B249" s="22" t="s">
        <v>28</v>
      </c>
      <c r="C249" s="113" t="s">
        <v>221</v>
      </c>
      <c r="D249" s="113"/>
      <c r="E249" s="20"/>
      <c r="F249" s="23" t="s">
        <v>29</v>
      </c>
      <c r="G249" s="113" t="s">
        <v>223</v>
      </c>
      <c r="H249" s="113"/>
      <c r="I249" s="113"/>
      <c r="J249" s="113"/>
      <c r="K249" s="113"/>
      <c r="L249" s="113"/>
      <c r="M249" s="113"/>
      <c r="N249" s="113"/>
      <c r="O249" s="9"/>
    </row>
    <row r="250" spans="2:15" ht="21.6" customHeight="1" x14ac:dyDescent="0.3">
      <c r="B250" s="24" t="s">
        <v>30</v>
      </c>
      <c r="C250" s="25"/>
      <c r="D250" s="26"/>
      <c r="E250" s="27"/>
      <c r="F250" s="24" t="s">
        <v>30</v>
      </c>
      <c r="G250" s="25"/>
      <c r="H250" s="28"/>
      <c r="I250" s="28"/>
      <c r="J250" s="28"/>
      <c r="K250" s="28"/>
      <c r="L250" s="28"/>
      <c r="M250" s="28"/>
      <c r="N250" s="28"/>
      <c r="O250" s="13"/>
    </row>
    <row r="251" spans="2:15" ht="21.6" customHeight="1" x14ac:dyDescent="0.3">
      <c r="B251" s="29"/>
      <c r="C251" s="113"/>
      <c r="D251" s="113"/>
      <c r="E251" s="20"/>
      <c r="F251" s="30"/>
      <c r="G251" s="114"/>
      <c r="H251" s="114"/>
      <c r="I251" s="114"/>
      <c r="J251" s="114"/>
      <c r="K251" s="114"/>
      <c r="L251" s="114"/>
      <c r="M251" s="114"/>
      <c r="N251" s="114"/>
      <c r="O251" s="9"/>
    </row>
    <row r="252" spans="2:15" ht="21.6" customHeight="1" x14ac:dyDescent="0.3">
      <c r="B252" s="31"/>
      <c r="C252" s="113"/>
      <c r="D252" s="113"/>
      <c r="E252" s="20"/>
      <c r="F252" s="32"/>
      <c r="G252" s="113"/>
      <c r="H252" s="113"/>
      <c r="I252" s="113"/>
      <c r="J252" s="113"/>
      <c r="K252" s="113"/>
      <c r="L252" s="113"/>
      <c r="M252" s="113"/>
      <c r="N252" s="113"/>
      <c r="O252" s="9"/>
    </row>
    <row r="253" spans="2:15" ht="21.6" customHeight="1" x14ac:dyDescent="0.3">
      <c r="B253" s="5"/>
      <c r="C253" s="5"/>
      <c r="D253" s="5"/>
      <c r="E253" s="5"/>
      <c r="F253" s="12" t="s">
        <v>31</v>
      </c>
      <c r="G253" s="12"/>
      <c r="H253" s="12"/>
      <c r="I253" s="12"/>
      <c r="J253" s="5"/>
      <c r="K253" s="5"/>
      <c r="L253" s="5"/>
      <c r="M253" s="33"/>
      <c r="N253" s="3"/>
      <c r="O253" s="13"/>
    </row>
    <row r="254" spans="2:15" ht="21.6" customHeight="1" x14ac:dyDescent="0.3">
      <c r="B254" s="10" t="s">
        <v>32</v>
      </c>
      <c r="C254" s="5"/>
      <c r="D254" s="5"/>
      <c r="E254" s="5"/>
      <c r="F254" s="34" t="s">
        <v>33</v>
      </c>
      <c r="G254" s="34" t="s">
        <v>34</v>
      </c>
      <c r="H254" s="34" t="s">
        <v>35</v>
      </c>
      <c r="I254" s="34" t="s">
        <v>36</v>
      </c>
      <c r="J254" s="34" t="s">
        <v>37</v>
      </c>
      <c r="K254" s="111" t="s">
        <v>38</v>
      </c>
      <c r="L254" s="111"/>
      <c r="M254" s="34" t="s">
        <v>39</v>
      </c>
      <c r="N254" s="34" t="s">
        <v>40</v>
      </c>
      <c r="O254" s="9"/>
    </row>
    <row r="255" spans="2:15" ht="21.6" customHeight="1" x14ac:dyDescent="0.3">
      <c r="B255" s="35" t="s">
        <v>41</v>
      </c>
      <c r="C255" s="36" t="str">
        <f>IF(C248&gt;"",C248,"")</f>
        <v>Fedotov Petr</v>
      </c>
      <c r="D255" s="36" t="str">
        <f>IF(G248&gt;"",G248,"")</f>
        <v>JANG HANJAE</v>
      </c>
      <c r="E255" s="36" t="str">
        <f>IF(E248&gt;"",E248&amp;" - "&amp;I248,"")</f>
        <v/>
      </c>
      <c r="F255" s="37">
        <v>6</v>
      </c>
      <c r="G255" s="37">
        <v>7</v>
      </c>
      <c r="H255" s="37">
        <v>9</v>
      </c>
      <c r="I255" s="37"/>
      <c r="J255" s="37"/>
      <c r="K255" s="38">
        <f>IF(ISBLANK(F255),"",COUNTIF(F255:J255,"&gt;=0"))</f>
        <v>3</v>
      </c>
      <c r="L255" s="39">
        <f>IF(ISBLANK(F255),"",(IF(LEFT(F255,1)="-",1,0)+IF(LEFT(G255,1)="-",1,0)+IF(LEFT(H255,1)="-",1,0)+IF(LEFT(I255,1)="-",1,0)+IF(LEFT(J255,1)="-",1,0)))</f>
        <v>0</v>
      </c>
      <c r="M255" s="40">
        <f t="shared" ref="M255:N259" si="11">IF(K255=3,1,"")</f>
        <v>1</v>
      </c>
      <c r="N255" s="41" t="str">
        <f t="shared" si="11"/>
        <v/>
      </c>
      <c r="O255" s="9"/>
    </row>
    <row r="256" spans="2:15" ht="21.6" customHeight="1" x14ac:dyDescent="0.3">
      <c r="B256" s="35" t="s">
        <v>42</v>
      </c>
      <c r="C256" s="36" t="str">
        <f>IF(C249&gt;"",C249,"")</f>
        <v>Artemenko Nikita</v>
      </c>
      <c r="D256" s="36" t="str">
        <f>IF(G249&gt;"",G249,"")</f>
        <v>PARK MINJUN</v>
      </c>
      <c r="E256" s="36" t="str">
        <f>IF(E249&gt;"",E249&amp;" - "&amp;I249,"")</f>
        <v/>
      </c>
      <c r="F256" s="37">
        <v>7</v>
      </c>
      <c r="G256" s="37">
        <v>9</v>
      </c>
      <c r="H256" s="37">
        <v>7</v>
      </c>
      <c r="I256" s="37"/>
      <c r="J256" s="37"/>
      <c r="K256" s="38">
        <f>IF(ISBLANK(F256),"",COUNTIF(F256:J256,"&gt;=0"))</f>
        <v>3</v>
      </c>
      <c r="L256" s="39">
        <f>IF(ISBLANK(F256),"",(IF(LEFT(F256,1)="-",1,0)+IF(LEFT(G256,1)="-",1,0)+IF(LEFT(H256,1)="-",1,0)+IF(LEFT(I256,1)="-",1,0)+IF(LEFT(J256,1)="-",1,0)))</f>
        <v>0</v>
      </c>
      <c r="M256" s="40">
        <f t="shared" si="11"/>
        <v>1</v>
      </c>
      <c r="N256" s="41" t="str">
        <f t="shared" si="11"/>
        <v/>
      </c>
      <c r="O256" s="9"/>
    </row>
    <row r="257" spans="2:15" ht="21.6" customHeight="1" x14ac:dyDescent="0.3">
      <c r="B257" s="42" t="s">
        <v>43</v>
      </c>
      <c r="C257" s="36" t="str">
        <f>IF(C251&gt;"",C251&amp;" / "&amp;C252,"")</f>
        <v/>
      </c>
      <c r="D257" s="36" t="str">
        <f>IF(G251&gt;"",G251&amp;" / "&amp;G252,"")</f>
        <v/>
      </c>
      <c r="E257" s="43"/>
      <c r="F257" s="44"/>
      <c r="G257" s="37"/>
      <c r="H257" s="37"/>
      <c r="I257" s="45"/>
      <c r="J257" s="45"/>
      <c r="K257" s="38" t="str">
        <f>IF(ISBLANK(F257),"",COUNTIF(F257:J257,"&gt;=0"))</f>
        <v/>
      </c>
      <c r="L257" s="39" t="str">
        <f>IF(ISBLANK(F257),"",(IF(LEFT(F257,1)="-",1,0)+IF(LEFT(G257,1)="-",1,0)+IF(LEFT(H257,1)="-",1,0)+IF(LEFT(I257,1)="-",1,0)+IF(LEFT(J257,1)="-",1,0)))</f>
        <v/>
      </c>
      <c r="M257" s="40" t="str">
        <f t="shared" si="11"/>
        <v/>
      </c>
      <c r="N257" s="41" t="str">
        <f t="shared" si="11"/>
        <v/>
      </c>
      <c r="O257" s="9"/>
    </row>
    <row r="258" spans="2:15" ht="21.6" customHeight="1" x14ac:dyDescent="0.3">
      <c r="B258" s="35" t="s">
        <v>44</v>
      </c>
      <c r="C258" s="36" t="str">
        <f>IF(C248&gt;"",C248,"")</f>
        <v>Fedotov Petr</v>
      </c>
      <c r="D258" s="36" t="str">
        <f>IF(G249&gt;"",G249,"")</f>
        <v>PARK MINJUN</v>
      </c>
      <c r="E258" s="46"/>
      <c r="F258" s="47"/>
      <c r="G258" s="48"/>
      <c r="H258" s="45"/>
      <c r="I258" s="37"/>
      <c r="J258" s="37"/>
      <c r="K258" s="38" t="str">
        <f>IF(ISBLANK(F258),"",COUNTIF(F258:J258,"&gt;=0"))</f>
        <v/>
      </c>
      <c r="L258" s="39" t="str">
        <f>IF(ISBLANK(F258),"",(IF(LEFT(F258,1)="-",1,0)+IF(LEFT(G258,1)="-",1,0)+IF(LEFT(H258,1)="-",1,0)+IF(LEFT(I258,1)="-",1,0)+IF(LEFT(J258,1)="-",1,0)))</f>
        <v/>
      </c>
      <c r="M258" s="40" t="str">
        <f t="shared" si="11"/>
        <v/>
      </c>
      <c r="N258" s="41" t="str">
        <f t="shared" si="11"/>
        <v/>
      </c>
      <c r="O258" s="9"/>
    </row>
    <row r="259" spans="2:15" ht="21.6" customHeight="1" thickBot="1" x14ac:dyDescent="0.35">
      <c r="B259" s="35" t="s">
        <v>45</v>
      </c>
      <c r="C259" s="36" t="str">
        <f>IF(C249&gt;"",C249,"")</f>
        <v>Artemenko Nikita</v>
      </c>
      <c r="D259" s="36" t="str">
        <f>IF(G248&gt;"",G248,"")</f>
        <v>JANG HANJAE</v>
      </c>
      <c r="E259" s="46"/>
      <c r="F259" s="44"/>
      <c r="G259" s="37"/>
      <c r="H259" s="37"/>
      <c r="I259" s="37"/>
      <c r="J259" s="37"/>
      <c r="K259" s="38" t="str">
        <f>IF(ISBLANK(F259),"",COUNTIF(F259:J259,"&gt;=0"))</f>
        <v/>
      </c>
      <c r="L259" s="39" t="str">
        <f>IF(ISBLANK(F259),"",(IF(LEFT(F259,1)="-",1,0)+IF(LEFT(G259,1)="-",1,0)+IF(LEFT(H259,1)="-",1,0)+IF(LEFT(I259,1)="-",1,0)+IF(LEFT(J259,1)="-",1,0)))</f>
        <v/>
      </c>
      <c r="M259" s="40" t="str">
        <f t="shared" si="11"/>
        <v/>
      </c>
      <c r="N259" s="41" t="str">
        <f t="shared" si="11"/>
        <v/>
      </c>
      <c r="O259" s="9"/>
    </row>
    <row r="260" spans="2:15" ht="21.6" customHeight="1" thickBot="1" x14ac:dyDescent="0.35">
      <c r="B260" s="5"/>
      <c r="C260" s="5"/>
      <c r="D260" s="5"/>
      <c r="E260" s="5"/>
      <c r="F260" s="5"/>
      <c r="G260" s="5"/>
      <c r="H260" s="5"/>
      <c r="I260" s="49" t="s">
        <v>46</v>
      </c>
      <c r="J260" s="50"/>
      <c r="K260" s="51">
        <f>IF(ISBLANK(C248),"",SUM(K255:K259))</f>
        <v>6</v>
      </c>
      <c r="L260" s="51">
        <f>IF(ISBLANK(G248),"",SUM(L255:L259))</f>
        <v>0</v>
      </c>
      <c r="M260" s="52">
        <f>IF(ISBLANK(F255),"",SUM(M255:M259))</f>
        <v>2</v>
      </c>
      <c r="N260" s="53">
        <f>IF(ISBLANK(F255),"",SUM(N255:N259))</f>
        <v>0</v>
      </c>
      <c r="O260" s="9"/>
    </row>
    <row r="261" spans="2:15" ht="21.6" customHeight="1" x14ac:dyDescent="0.3">
      <c r="B261" s="5" t="s">
        <v>47</v>
      </c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13"/>
    </row>
    <row r="262" spans="2:15" ht="21.6" customHeight="1" x14ac:dyDescent="0.3">
      <c r="B262" s="54"/>
      <c r="C262" s="5" t="s">
        <v>48</v>
      </c>
      <c r="D262" s="5" t="s">
        <v>49</v>
      </c>
      <c r="E262" s="3"/>
      <c r="F262" s="5"/>
      <c r="G262" s="5" t="s">
        <v>50</v>
      </c>
      <c r="H262" s="3"/>
      <c r="I262" s="5"/>
      <c r="J262" s="3" t="s">
        <v>51</v>
      </c>
      <c r="K262" s="3"/>
      <c r="L262" s="5"/>
      <c r="M262" s="5"/>
      <c r="N262" s="5"/>
      <c r="O262" s="13"/>
    </row>
    <row r="263" spans="2:15" ht="21.6" customHeight="1" thickBot="1" x14ac:dyDescent="0.35">
      <c r="B263" s="55"/>
      <c r="C263" s="56" t="str">
        <f>C247</f>
        <v>RUS 1</v>
      </c>
      <c r="D263" s="5" t="str">
        <f>G247</f>
        <v>KOR 2</v>
      </c>
      <c r="E263" s="5"/>
      <c r="F263" s="5"/>
      <c r="G263" s="5"/>
      <c r="H263" s="5"/>
      <c r="I263" s="5"/>
      <c r="J263" s="112" t="str">
        <f>IF(M260=2,C247,IF(N260=2,G247,IF(M260=5,IF(N260=5,"tasan",""),"")))</f>
        <v>RUS 1</v>
      </c>
      <c r="K263" s="112"/>
      <c r="L263" s="112"/>
      <c r="M263" s="112"/>
      <c r="N263" s="112"/>
      <c r="O263" s="9"/>
    </row>
    <row r="264" spans="2:15" ht="21.6" customHeight="1" x14ac:dyDescent="0.3">
      <c r="B264" s="57"/>
      <c r="C264" s="57"/>
      <c r="D264" s="57"/>
      <c r="E264" s="57"/>
      <c r="F264" s="57"/>
      <c r="G264" s="57"/>
      <c r="H264" s="57"/>
      <c r="I264" s="57"/>
      <c r="J264" s="58"/>
      <c r="K264" s="58"/>
      <c r="L264" s="58"/>
      <c r="M264" s="58"/>
      <c r="N264" s="58"/>
      <c r="O264" s="59"/>
    </row>
    <row r="266" spans="2:15" ht="21.6" customHeight="1" x14ac:dyDescent="0.3">
      <c r="B266" s="3">
        <v>13</v>
      </c>
      <c r="C266" s="4" t="s">
        <v>20</v>
      </c>
      <c r="D266" s="5"/>
      <c r="E266" s="5"/>
      <c r="F266" s="3"/>
      <c r="G266" s="6" t="s">
        <v>21</v>
      </c>
      <c r="H266" s="7"/>
      <c r="I266" s="8"/>
      <c r="J266" s="115">
        <v>43440</v>
      </c>
      <c r="K266" s="115"/>
      <c r="L266" s="115"/>
      <c r="M266" s="115"/>
      <c r="N266" s="115"/>
      <c r="O266" s="9"/>
    </row>
    <row r="267" spans="2:15" ht="21.6" customHeight="1" x14ac:dyDescent="0.3">
      <c r="B267" s="10"/>
      <c r="C267" s="10" t="s">
        <v>22</v>
      </c>
      <c r="D267" s="5"/>
      <c r="E267" s="5"/>
      <c r="F267" s="3"/>
      <c r="G267" s="6" t="s">
        <v>23</v>
      </c>
      <c r="H267" s="7"/>
      <c r="I267" s="8"/>
      <c r="J267" s="116" t="s">
        <v>24</v>
      </c>
      <c r="K267" s="116"/>
      <c r="L267" s="116"/>
      <c r="M267" s="116"/>
      <c r="N267" s="116"/>
      <c r="O267" s="9"/>
    </row>
    <row r="268" spans="2:15" ht="21.6" customHeight="1" x14ac:dyDescent="0.3">
      <c r="B268" s="3"/>
      <c r="C268" s="11"/>
      <c r="D268" s="5"/>
      <c r="E268" s="5"/>
      <c r="F268" s="5"/>
      <c r="G268" s="12"/>
      <c r="H268" s="5"/>
      <c r="I268" s="5"/>
      <c r="J268" s="5"/>
      <c r="K268" s="5"/>
      <c r="L268" s="5"/>
      <c r="M268" s="5"/>
      <c r="N268" s="5"/>
      <c r="O268" s="13"/>
    </row>
    <row r="269" spans="2:15" ht="21.6" customHeight="1" x14ac:dyDescent="0.3">
      <c r="B269" s="14" t="s">
        <v>25</v>
      </c>
      <c r="C269" s="117" t="s">
        <v>52</v>
      </c>
      <c r="D269" s="117"/>
      <c r="E269" s="15"/>
      <c r="F269" s="14" t="s">
        <v>25</v>
      </c>
      <c r="G269" s="16" t="s">
        <v>97</v>
      </c>
      <c r="H269" s="17"/>
      <c r="I269" s="17"/>
      <c r="J269" s="17"/>
      <c r="K269" s="17"/>
      <c r="L269" s="17"/>
      <c r="M269" s="17"/>
      <c r="N269" s="18"/>
      <c r="O269" s="9"/>
    </row>
    <row r="270" spans="2:15" ht="21.6" customHeight="1" x14ac:dyDescent="0.3">
      <c r="B270" s="19" t="s">
        <v>26</v>
      </c>
      <c r="C270" s="113" t="s">
        <v>224</v>
      </c>
      <c r="D270" s="113"/>
      <c r="E270" s="20"/>
      <c r="F270" s="21" t="s">
        <v>27</v>
      </c>
      <c r="G270" s="114" t="s">
        <v>226</v>
      </c>
      <c r="H270" s="114"/>
      <c r="I270" s="114"/>
      <c r="J270" s="114"/>
      <c r="K270" s="114"/>
      <c r="L270" s="114"/>
      <c r="M270" s="114"/>
      <c r="N270" s="114"/>
      <c r="O270" s="9"/>
    </row>
    <row r="271" spans="2:15" ht="21.6" customHeight="1" x14ac:dyDescent="0.3">
      <c r="B271" s="22" t="s">
        <v>28</v>
      </c>
      <c r="C271" s="113" t="s">
        <v>225</v>
      </c>
      <c r="D271" s="113"/>
      <c r="E271" s="20"/>
      <c r="F271" s="23" t="s">
        <v>29</v>
      </c>
      <c r="G271" s="113" t="s">
        <v>227</v>
      </c>
      <c r="H271" s="113"/>
      <c r="I271" s="113"/>
      <c r="J271" s="113"/>
      <c r="K271" s="113"/>
      <c r="L271" s="113"/>
      <c r="M271" s="113"/>
      <c r="N271" s="113"/>
      <c r="O271" s="9"/>
    </row>
    <row r="272" spans="2:15" ht="21.6" customHeight="1" x14ac:dyDescent="0.3">
      <c r="B272" s="24" t="s">
        <v>30</v>
      </c>
      <c r="C272" s="25"/>
      <c r="D272" s="26"/>
      <c r="E272" s="27"/>
      <c r="F272" s="24" t="s">
        <v>30</v>
      </c>
      <c r="G272" s="25"/>
      <c r="H272" s="28"/>
      <c r="I272" s="28"/>
      <c r="J272" s="28"/>
      <c r="K272" s="28"/>
      <c r="L272" s="28"/>
      <c r="M272" s="28"/>
      <c r="N272" s="28"/>
      <c r="O272" s="13"/>
    </row>
    <row r="273" spans="2:15" ht="21.6" customHeight="1" x14ac:dyDescent="0.3">
      <c r="B273" s="29"/>
      <c r="C273" s="113"/>
      <c r="D273" s="113"/>
      <c r="E273" s="20"/>
      <c r="F273" s="30"/>
      <c r="G273" s="114"/>
      <c r="H273" s="114"/>
      <c r="I273" s="114"/>
      <c r="J273" s="114"/>
      <c r="K273" s="114"/>
      <c r="L273" s="114"/>
      <c r="M273" s="114"/>
      <c r="N273" s="114"/>
      <c r="O273" s="9"/>
    </row>
    <row r="274" spans="2:15" ht="21.6" customHeight="1" x14ac:dyDescent="0.3">
      <c r="B274" s="31"/>
      <c r="C274" s="113"/>
      <c r="D274" s="113"/>
      <c r="E274" s="20"/>
      <c r="F274" s="32"/>
      <c r="G274" s="113"/>
      <c r="H274" s="113"/>
      <c r="I274" s="113"/>
      <c r="J274" s="113"/>
      <c r="K274" s="113"/>
      <c r="L274" s="113"/>
      <c r="M274" s="113"/>
      <c r="N274" s="113"/>
      <c r="O274" s="9"/>
    </row>
    <row r="275" spans="2:15" ht="21.6" customHeight="1" x14ac:dyDescent="0.3">
      <c r="B275" s="5"/>
      <c r="C275" s="5"/>
      <c r="D275" s="5"/>
      <c r="E275" s="5"/>
      <c r="F275" s="12" t="s">
        <v>31</v>
      </c>
      <c r="G275" s="12"/>
      <c r="H275" s="12"/>
      <c r="I275" s="12"/>
      <c r="J275" s="5"/>
      <c r="K275" s="5"/>
      <c r="L275" s="5"/>
      <c r="M275" s="33"/>
      <c r="N275" s="3"/>
      <c r="O275" s="13"/>
    </row>
    <row r="276" spans="2:15" ht="21.6" customHeight="1" x14ac:dyDescent="0.3">
      <c r="B276" s="10" t="s">
        <v>32</v>
      </c>
      <c r="C276" s="5"/>
      <c r="D276" s="5"/>
      <c r="E276" s="5"/>
      <c r="F276" s="34" t="s">
        <v>33</v>
      </c>
      <c r="G276" s="34" t="s">
        <v>34</v>
      </c>
      <c r="H276" s="34" t="s">
        <v>35</v>
      </c>
      <c r="I276" s="34" t="s">
        <v>36</v>
      </c>
      <c r="J276" s="34" t="s">
        <v>37</v>
      </c>
      <c r="K276" s="111" t="s">
        <v>38</v>
      </c>
      <c r="L276" s="111"/>
      <c r="M276" s="34" t="s">
        <v>39</v>
      </c>
      <c r="N276" s="34" t="s">
        <v>40</v>
      </c>
      <c r="O276" s="9"/>
    </row>
    <row r="277" spans="2:15" ht="21.6" customHeight="1" x14ac:dyDescent="0.3">
      <c r="B277" s="35" t="s">
        <v>41</v>
      </c>
      <c r="C277" s="36" t="str">
        <f>IF(C270&gt;"",C270,"")</f>
        <v>RASSENFOSSE ADRIEN</v>
      </c>
      <c r="D277" s="36" t="str">
        <f>IF(G270&gt;"",G270,"")</f>
        <v>OJALA Matias</v>
      </c>
      <c r="E277" s="36" t="str">
        <f>IF(E270&gt;"",E270&amp;" - "&amp;I270,"")</f>
        <v/>
      </c>
      <c r="F277" s="37">
        <v>7</v>
      </c>
      <c r="G277" s="37">
        <v>4</v>
      </c>
      <c r="H277" s="37">
        <v>9</v>
      </c>
      <c r="I277" s="37"/>
      <c r="J277" s="37"/>
      <c r="K277" s="38">
        <f>IF(ISBLANK(F277),"",COUNTIF(F277:J277,"&gt;=0"))</f>
        <v>3</v>
      </c>
      <c r="L277" s="39">
        <f>IF(ISBLANK(F277),"",(IF(LEFT(F277,1)="-",1,0)+IF(LEFT(G277,1)="-",1,0)+IF(LEFT(H277,1)="-",1,0)+IF(LEFT(I277,1)="-",1,0)+IF(LEFT(J277,1)="-",1,0)))</f>
        <v>0</v>
      </c>
      <c r="M277" s="40">
        <f t="shared" ref="M277:N281" si="12">IF(K277=3,1,"")</f>
        <v>1</v>
      </c>
      <c r="N277" s="41" t="str">
        <f t="shared" si="12"/>
        <v/>
      </c>
      <c r="O277" s="9"/>
    </row>
    <row r="278" spans="2:15" ht="21.6" customHeight="1" x14ac:dyDescent="0.3">
      <c r="B278" s="35" t="s">
        <v>42</v>
      </c>
      <c r="C278" s="36" t="str">
        <f>IF(C271&gt;"",C271,"")</f>
        <v>DEGROS NICOLAS</v>
      </c>
      <c r="D278" s="36" t="str">
        <f>IF(G271&gt;"",G271,"")</f>
        <v>PIHKALA Arttu</v>
      </c>
      <c r="E278" s="36" t="str">
        <f>IF(E271&gt;"",E271&amp;" - "&amp;I271,"")</f>
        <v/>
      </c>
      <c r="F278" s="37">
        <v>8</v>
      </c>
      <c r="G278" s="37">
        <v>5</v>
      </c>
      <c r="H278" s="37">
        <v>9</v>
      </c>
      <c r="I278" s="37"/>
      <c r="J278" s="37"/>
      <c r="K278" s="38">
        <f>IF(ISBLANK(F278),"",COUNTIF(F278:J278,"&gt;=0"))</f>
        <v>3</v>
      </c>
      <c r="L278" s="39">
        <f>IF(ISBLANK(F278),"",(IF(LEFT(F278,1)="-",1,0)+IF(LEFT(G278,1)="-",1,0)+IF(LEFT(H278,1)="-",1,0)+IF(LEFT(I278,1)="-",1,0)+IF(LEFT(J278,1)="-",1,0)))</f>
        <v>0</v>
      </c>
      <c r="M278" s="40">
        <f t="shared" si="12"/>
        <v>1</v>
      </c>
      <c r="N278" s="41" t="str">
        <f t="shared" si="12"/>
        <v/>
      </c>
      <c r="O278" s="9"/>
    </row>
    <row r="279" spans="2:15" ht="21.6" customHeight="1" x14ac:dyDescent="0.3">
      <c r="B279" s="42" t="s">
        <v>43</v>
      </c>
      <c r="C279" s="36" t="str">
        <f>IF(C273&gt;"",C273&amp;" / "&amp;C274,"")</f>
        <v/>
      </c>
      <c r="D279" s="36" t="str">
        <f>IF(G273&gt;"",G273&amp;" / "&amp;G274,"")</f>
        <v/>
      </c>
      <c r="E279" s="43"/>
      <c r="F279" s="44"/>
      <c r="G279" s="37"/>
      <c r="H279" s="37"/>
      <c r="I279" s="45"/>
      <c r="J279" s="45"/>
      <c r="K279" s="38" t="str">
        <f>IF(ISBLANK(F279),"",COUNTIF(F279:J279,"&gt;=0"))</f>
        <v/>
      </c>
      <c r="L279" s="39" t="str">
        <f>IF(ISBLANK(F279),"",(IF(LEFT(F279,1)="-",1,0)+IF(LEFT(G279,1)="-",1,0)+IF(LEFT(H279,1)="-",1,0)+IF(LEFT(I279,1)="-",1,0)+IF(LEFT(J279,1)="-",1,0)))</f>
        <v/>
      </c>
      <c r="M279" s="40" t="str">
        <f t="shared" si="12"/>
        <v/>
      </c>
      <c r="N279" s="41" t="str">
        <f t="shared" si="12"/>
        <v/>
      </c>
      <c r="O279" s="9"/>
    </row>
    <row r="280" spans="2:15" ht="21.6" customHeight="1" x14ac:dyDescent="0.3">
      <c r="B280" s="35" t="s">
        <v>44</v>
      </c>
      <c r="C280" s="36" t="str">
        <f>IF(C270&gt;"",C270,"")</f>
        <v>RASSENFOSSE ADRIEN</v>
      </c>
      <c r="D280" s="36" t="str">
        <f>IF(G271&gt;"",G271,"")</f>
        <v>PIHKALA Arttu</v>
      </c>
      <c r="E280" s="46"/>
      <c r="F280" s="47"/>
      <c r="G280" s="48"/>
      <c r="H280" s="45"/>
      <c r="I280" s="37"/>
      <c r="J280" s="37"/>
      <c r="K280" s="38" t="str">
        <f>IF(ISBLANK(F280),"",COUNTIF(F280:J280,"&gt;=0"))</f>
        <v/>
      </c>
      <c r="L280" s="39" t="str">
        <f>IF(ISBLANK(F280),"",(IF(LEFT(F280,1)="-",1,0)+IF(LEFT(G280,1)="-",1,0)+IF(LEFT(H280,1)="-",1,0)+IF(LEFT(I280,1)="-",1,0)+IF(LEFT(J280,1)="-",1,0)))</f>
        <v/>
      </c>
      <c r="M280" s="40" t="str">
        <f t="shared" si="12"/>
        <v/>
      </c>
      <c r="N280" s="41" t="str">
        <f t="shared" si="12"/>
        <v/>
      </c>
      <c r="O280" s="9"/>
    </row>
    <row r="281" spans="2:15" ht="21.6" customHeight="1" thickBot="1" x14ac:dyDescent="0.35">
      <c r="B281" s="35" t="s">
        <v>45</v>
      </c>
      <c r="C281" s="36" t="str">
        <f>IF(C271&gt;"",C271,"")</f>
        <v>DEGROS NICOLAS</v>
      </c>
      <c r="D281" s="36" t="str">
        <f>IF(G270&gt;"",G270,"")</f>
        <v>OJALA Matias</v>
      </c>
      <c r="E281" s="46"/>
      <c r="F281" s="44"/>
      <c r="G281" s="37"/>
      <c r="H281" s="37"/>
      <c r="I281" s="37"/>
      <c r="J281" s="37"/>
      <c r="K281" s="38" t="str">
        <f>IF(ISBLANK(F281),"",COUNTIF(F281:J281,"&gt;=0"))</f>
        <v/>
      </c>
      <c r="L281" s="39" t="str">
        <f>IF(ISBLANK(F281),"",(IF(LEFT(F281,1)="-",1,0)+IF(LEFT(G281,1)="-",1,0)+IF(LEFT(H281,1)="-",1,0)+IF(LEFT(I281,1)="-",1,0)+IF(LEFT(J281,1)="-",1,0)))</f>
        <v/>
      </c>
      <c r="M281" s="40" t="str">
        <f t="shared" si="12"/>
        <v/>
      </c>
      <c r="N281" s="41" t="str">
        <f t="shared" si="12"/>
        <v/>
      </c>
      <c r="O281" s="9"/>
    </row>
    <row r="282" spans="2:15" ht="21.6" customHeight="1" thickBot="1" x14ac:dyDescent="0.35">
      <c r="B282" s="5"/>
      <c r="C282" s="5"/>
      <c r="D282" s="5"/>
      <c r="E282" s="5"/>
      <c r="F282" s="5"/>
      <c r="G282" s="5"/>
      <c r="H282" s="5"/>
      <c r="I282" s="49" t="s">
        <v>46</v>
      </c>
      <c r="J282" s="50"/>
      <c r="K282" s="51">
        <f>IF(ISBLANK(C270),"",SUM(K277:K281))</f>
        <v>6</v>
      </c>
      <c r="L282" s="51">
        <f>IF(ISBLANK(G270),"",SUM(L277:L281))</f>
        <v>0</v>
      </c>
      <c r="M282" s="52">
        <f>IF(ISBLANK(F277),"",SUM(M277:M281))</f>
        <v>2</v>
      </c>
      <c r="N282" s="53">
        <f>IF(ISBLANK(F277),"",SUM(N277:N281))</f>
        <v>0</v>
      </c>
      <c r="O282" s="9"/>
    </row>
    <row r="283" spans="2:15" ht="21.6" customHeight="1" x14ac:dyDescent="0.3">
      <c r="B283" s="5" t="s">
        <v>47</v>
      </c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13"/>
    </row>
    <row r="284" spans="2:15" ht="21.6" customHeight="1" x14ac:dyDescent="0.3">
      <c r="B284" s="54"/>
      <c r="C284" s="5" t="s">
        <v>48</v>
      </c>
      <c r="D284" s="5" t="s">
        <v>49</v>
      </c>
      <c r="E284" s="3"/>
      <c r="F284" s="5"/>
      <c r="G284" s="5" t="s">
        <v>50</v>
      </c>
      <c r="H284" s="3"/>
      <c r="I284" s="5"/>
      <c r="J284" s="3" t="s">
        <v>51</v>
      </c>
      <c r="K284" s="3"/>
      <c r="L284" s="5"/>
      <c r="M284" s="5"/>
      <c r="N284" s="5"/>
      <c r="O284" s="13"/>
    </row>
    <row r="285" spans="2:15" ht="21.6" customHeight="1" thickBot="1" x14ac:dyDescent="0.35">
      <c r="B285" s="55"/>
      <c r="C285" s="56" t="str">
        <f>C269</f>
        <v>BEL</v>
      </c>
      <c r="D285" s="5" t="str">
        <f>G269</f>
        <v>FIN 2</v>
      </c>
      <c r="E285" s="5"/>
      <c r="F285" s="5"/>
      <c r="G285" s="5"/>
      <c r="H285" s="5"/>
      <c r="I285" s="5"/>
      <c r="J285" s="112" t="str">
        <f>IF(M282=2,C269,IF(N282=2,G269,IF(M282=5,IF(N282=5,"tasan",""),"")))</f>
        <v>BEL</v>
      </c>
      <c r="K285" s="112"/>
      <c r="L285" s="112"/>
      <c r="M285" s="112"/>
      <c r="N285" s="112"/>
      <c r="O285" s="9"/>
    </row>
    <row r="286" spans="2:15" ht="21.6" customHeight="1" x14ac:dyDescent="0.3">
      <c r="B286" s="57"/>
      <c r="C286" s="57"/>
      <c r="D286" s="57"/>
      <c r="E286" s="57"/>
      <c r="F286" s="57"/>
      <c r="G286" s="57"/>
      <c r="H286" s="57"/>
      <c r="I286" s="57"/>
      <c r="J286" s="58"/>
      <c r="K286" s="58"/>
      <c r="L286" s="58"/>
      <c r="M286" s="58"/>
      <c r="N286" s="58"/>
      <c r="O286" s="59"/>
    </row>
    <row r="288" spans="2:15" ht="21.6" customHeight="1" x14ac:dyDescent="0.3">
      <c r="B288" s="3">
        <v>14</v>
      </c>
      <c r="C288" s="4" t="s">
        <v>20</v>
      </c>
      <c r="D288" s="5"/>
      <c r="E288" s="5"/>
      <c r="F288" s="3"/>
      <c r="G288" s="6" t="s">
        <v>21</v>
      </c>
      <c r="H288" s="7"/>
      <c r="I288" s="8"/>
      <c r="J288" s="115">
        <v>43440</v>
      </c>
      <c r="K288" s="115"/>
      <c r="L288" s="115"/>
      <c r="M288" s="115"/>
      <c r="N288" s="115"/>
      <c r="O288" s="9"/>
    </row>
    <row r="289" spans="2:15" ht="21.6" customHeight="1" x14ac:dyDescent="0.3">
      <c r="B289" s="10"/>
      <c r="C289" s="10" t="s">
        <v>22</v>
      </c>
      <c r="D289" s="5"/>
      <c r="E289" s="5"/>
      <c r="F289" s="3"/>
      <c r="G289" s="6" t="s">
        <v>23</v>
      </c>
      <c r="H289" s="7"/>
      <c r="I289" s="8"/>
      <c r="J289" s="116" t="s">
        <v>24</v>
      </c>
      <c r="K289" s="116"/>
      <c r="L289" s="116"/>
      <c r="M289" s="116"/>
      <c r="N289" s="116"/>
      <c r="O289" s="9"/>
    </row>
    <row r="290" spans="2:15" ht="21.6" customHeight="1" x14ac:dyDescent="0.3">
      <c r="B290" s="3"/>
      <c r="C290" s="11"/>
      <c r="D290" s="5"/>
      <c r="E290" s="5"/>
      <c r="F290" s="5"/>
      <c r="G290" s="12"/>
      <c r="H290" s="5"/>
      <c r="I290" s="5"/>
      <c r="J290" s="5"/>
      <c r="K290" s="5"/>
      <c r="L290" s="5"/>
      <c r="M290" s="5"/>
      <c r="N290" s="5"/>
      <c r="O290" s="13"/>
    </row>
    <row r="291" spans="2:15" ht="21.6" customHeight="1" x14ac:dyDescent="0.3">
      <c r="B291" s="14" t="s">
        <v>25</v>
      </c>
      <c r="C291" s="117" t="s">
        <v>228</v>
      </c>
      <c r="D291" s="117"/>
      <c r="E291" s="15"/>
      <c r="F291" s="14" t="s">
        <v>25</v>
      </c>
      <c r="G291" s="16" t="s">
        <v>54</v>
      </c>
      <c r="H291" s="17"/>
      <c r="I291" s="17"/>
      <c r="J291" s="17"/>
      <c r="K291" s="17"/>
      <c r="L291" s="17"/>
      <c r="M291" s="17"/>
      <c r="N291" s="18"/>
      <c r="O291" s="9"/>
    </row>
    <row r="292" spans="2:15" ht="21.6" customHeight="1" x14ac:dyDescent="0.3">
      <c r="B292" s="19" t="s">
        <v>26</v>
      </c>
      <c r="C292" s="113" t="s">
        <v>229</v>
      </c>
      <c r="D292" s="113"/>
      <c r="E292" s="20"/>
      <c r="F292" s="21" t="s">
        <v>27</v>
      </c>
      <c r="G292" s="114" t="s">
        <v>232</v>
      </c>
      <c r="H292" s="114"/>
      <c r="I292" s="114"/>
      <c r="J292" s="114"/>
      <c r="K292" s="114"/>
      <c r="L292" s="114"/>
      <c r="M292" s="114"/>
      <c r="N292" s="114"/>
      <c r="O292" s="9"/>
    </row>
    <row r="293" spans="2:15" ht="21.6" customHeight="1" x14ac:dyDescent="0.3">
      <c r="B293" s="22" t="s">
        <v>28</v>
      </c>
      <c r="C293" s="113" t="s">
        <v>230</v>
      </c>
      <c r="D293" s="113"/>
      <c r="E293" s="20"/>
      <c r="F293" s="23" t="s">
        <v>29</v>
      </c>
      <c r="G293" s="113" t="s">
        <v>231</v>
      </c>
      <c r="H293" s="113"/>
      <c r="I293" s="113"/>
      <c r="J293" s="113"/>
      <c r="K293" s="113"/>
      <c r="L293" s="113"/>
      <c r="M293" s="113"/>
      <c r="N293" s="113"/>
      <c r="O293" s="9"/>
    </row>
    <row r="294" spans="2:15" ht="21.6" customHeight="1" x14ac:dyDescent="0.3">
      <c r="B294" s="24" t="s">
        <v>30</v>
      </c>
      <c r="C294" s="25"/>
      <c r="D294" s="26"/>
      <c r="E294" s="27"/>
      <c r="F294" s="24" t="s">
        <v>30</v>
      </c>
      <c r="G294" s="25"/>
      <c r="H294" s="28"/>
      <c r="I294" s="28"/>
      <c r="J294" s="28"/>
      <c r="K294" s="28"/>
      <c r="L294" s="28"/>
      <c r="M294" s="28"/>
      <c r="N294" s="28"/>
      <c r="O294" s="13"/>
    </row>
    <row r="295" spans="2:15" ht="21.6" customHeight="1" x14ac:dyDescent="0.3">
      <c r="B295" s="29"/>
      <c r="C295" s="113"/>
      <c r="D295" s="113"/>
      <c r="E295" s="20"/>
      <c r="F295" s="30"/>
      <c r="G295" s="114"/>
      <c r="H295" s="114"/>
      <c r="I295" s="114"/>
      <c r="J295" s="114"/>
      <c r="K295" s="114"/>
      <c r="L295" s="114"/>
      <c r="M295" s="114"/>
      <c r="N295" s="114"/>
      <c r="O295" s="9"/>
    </row>
    <row r="296" spans="2:15" ht="21.6" customHeight="1" x14ac:dyDescent="0.3">
      <c r="B296" s="31"/>
      <c r="C296" s="113"/>
      <c r="D296" s="113"/>
      <c r="E296" s="20"/>
      <c r="F296" s="32"/>
      <c r="G296" s="113"/>
      <c r="H296" s="113"/>
      <c r="I296" s="113"/>
      <c r="J296" s="113"/>
      <c r="K296" s="113"/>
      <c r="L296" s="113"/>
      <c r="M296" s="113"/>
      <c r="N296" s="113"/>
      <c r="O296" s="9"/>
    </row>
    <row r="297" spans="2:15" ht="21.6" customHeight="1" x14ac:dyDescent="0.3">
      <c r="B297" s="5"/>
      <c r="C297" s="5"/>
      <c r="D297" s="5"/>
      <c r="E297" s="5"/>
      <c r="F297" s="12" t="s">
        <v>31</v>
      </c>
      <c r="G297" s="12"/>
      <c r="H297" s="12"/>
      <c r="I297" s="12"/>
      <c r="J297" s="5"/>
      <c r="K297" s="5"/>
      <c r="L297" s="5"/>
      <c r="M297" s="33"/>
      <c r="N297" s="3"/>
      <c r="O297" s="13"/>
    </row>
    <row r="298" spans="2:15" ht="21.6" customHeight="1" x14ac:dyDescent="0.3">
      <c r="B298" s="10" t="s">
        <v>32</v>
      </c>
      <c r="C298" s="5"/>
      <c r="D298" s="5"/>
      <c r="E298" s="5"/>
      <c r="F298" s="34" t="s">
        <v>33</v>
      </c>
      <c r="G298" s="34" t="s">
        <v>34</v>
      </c>
      <c r="H298" s="34" t="s">
        <v>35</v>
      </c>
      <c r="I298" s="34" t="s">
        <v>36</v>
      </c>
      <c r="J298" s="34" t="s">
        <v>37</v>
      </c>
      <c r="K298" s="111" t="s">
        <v>38</v>
      </c>
      <c r="L298" s="111"/>
      <c r="M298" s="34" t="s">
        <v>39</v>
      </c>
      <c r="N298" s="34" t="s">
        <v>40</v>
      </c>
      <c r="O298" s="9"/>
    </row>
    <row r="299" spans="2:15" ht="21.6" customHeight="1" x14ac:dyDescent="0.3">
      <c r="B299" s="35" t="s">
        <v>41</v>
      </c>
      <c r="C299" s="36" t="str">
        <f>IF(C292&gt;"",C292,"")</f>
        <v>Akindiya Isamila Alani</v>
      </c>
      <c r="D299" s="36" t="str">
        <f>IF(G292&gt;"",G292,"")</f>
        <v>ICHINOSE TAKUMI</v>
      </c>
      <c r="E299" s="36" t="str">
        <f>IF(E292&gt;"",E292&amp;" - "&amp;I292,"")</f>
        <v/>
      </c>
      <c r="F299" s="37">
        <v>-7</v>
      </c>
      <c r="G299" s="37">
        <v>-7</v>
      </c>
      <c r="H299" s="37">
        <v>8</v>
      </c>
      <c r="I299" s="37">
        <v>-3</v>
      </c>
      <c r="J299" s="37"/>
      <c r="K299" s="38">
        <f>IF(ISBLANK(F299),"",COUNTIF(F299:J299,"&gt;=0"))</f>
        <v>1</v>
      </c>
      <c r="L299" s="39">
        <f>IF(ISBLANK(F299),"",(IF(LEFT(F299,1)="-",1,0)+IF(LEFT(G299,1)="-",1,0)+IF(LEFT(H299,1)="-",1,0)+IF(LEFT(I299,1)="-",1,0)+IF(LEFT(J299,1)="-",1,0)))</f>
        <v>3</v>
      </c>
      <c r="M299" s="40" t="str">
        <f t="shared" ref="M299:N303" si="13">IF(K299=3,1,"")</f>
        <v/>
      </c>
      <c r="N299" s="41">
        <f t="shared" si="13"/>
        <v>1</v>
      </c>
      <c r="O299" s="9"/>
    </row>
    <row r="300" spans="2:15" ht="21.6" customHeight="1" x14ac:dyDescent="0.3">
      <c r="B300" s="35" t="s">
        <v>42</v>
      </c>
      <c r="C300" s="36" t="str">
        <f>IF(C293&gt;"",C293,"")</f>
        <v>Wang Yimu</v>
      </c>
      <c r="D300" s="36" t="str">
        <f>IF(G293&gt;"",G293,"")</f>
        <v>KAKITSUKA MASATO</v>
      </c>
      <c r="E300" s="36" t="str">
        <f>IF(E293&gt;"",E293&amp;" - "&amp;I293,"")</f>
        <v/>
      </c>
      <c r="F300" s="37">
        <v>-10</v>
      </c>
      <c r="G300" s="37">
        <v>-8</v>
      </c>
      <c r="H300" s="37">
        <v>-13</v>
      </c>
      <c r="I300" s="37"/>
      <c r="J300" s="37"/>
      <c r="K300" s="38">
        <f>IF(ISBLANK(F300),"",COUNTIF(F300:J300,"&gt;=0"))</f>
        <v>0</v>
      </c>
      <c r="L300" s="39">
        <f>IF(ISBLANK(F300),"",(IF(LEFT(F300,1)="-",1,0)+IF(LEFT(G300,1)="-",1,0)+IF(LEFT(H300,1)="-",1,0)+IF(LEFT(I300,1)="-",1,0)+IF(LEFT(J300,1)="-",1,0)))</f>
        <v>3</v>
      </c>
      <c r="M300" s="40" t="str">
        <f t="shared" si="13"/>
        <v/>
      </c>
      <c r="N300" s="41">
        <f t="shared" si="13"/>
        <v>1</v>
      </c>
      <c r="O300" s="9"/>
    </row>
    <row r="301" spans="2:15" ht="21.6" customHeight="1" x14ac:dyDescent="0.3">
      <c r="B301" s="42" t="s">
        <v>43</v>
      </c>
      <c r="C301" s="36" t="str">
        <f>IF(C295&gt;"",C295&amp;" / "&amp;C296,"")</f>
        <v/>
      </c>
      <c r="D301" s="36" t="str">
        <f>IF(G295&gt;"",G295&amp;" / "&amp;G296,"")</f>
        <v/>
      </c>
      <c r="E301" s="43"/>
      <c r="F301" s="44"/>
      <c r="G301" s="37"/>
      <c r="H301" s="37"/>
      <c r="I301" s="45"/>
      <c r="J301" s="45"/>
      <c r="K301" s="38" t="str">
        <f>IF(ISBLANK(F301),"",COUNTIF(F301:J301,"&gt;=0"))</f>
        <v/>
      </c>
      <c r="L301" s="39" t="str">
        <f>IF(ISBLANK(F301),"",(IF(LEFT(F301,1)="-",1,0)+IF(LEFT(G301,1)="-",1,0)+IF(LEFT(H301,1)="-",1,0)+IF(LEFT(I301,1)="-",1,0)+IF(LEFT(J301,1)="-",1,0)))</f>
        <v/>
      </c>
      <c r="M301" s="40" t="str">
        <f t="shared" si="13"/>
        <v/>
      </c>
      <c r="N301" s="41" t="str">
        <f t="shared" si="13"/>
        <v/>
      </c>
      <c r="O301" s="9"/>
    </row>
    <row r="302" spans="2:15" ht="21.6" customHeight="1" x14ac:dyDescent="0.3">
      <c r="B302" s="35" t="s">
        <v>44</v>
      </c>
      <c r="C302" s="36" t="str">
        <f>IF(C292&gt;"",C292,"")</f>
        <v>Akindiya Isamila Alani</v>
      </c>
      <c r="D302" s="36" t="str">
        <f>IF(G293&gt;"",G293,"")</f>
        <v>KAKITSUKA MASATO</v>
      </c>
      <c r="E302" s="46"/>
      <c r="F302" s="47"/>
      <c r="G302" s="48"/>
      <c r="H302" s="45"/>
      <c r="I302" s="37"/>
      <c r="J302" s="37"/>
      <c r="K302" s="38" t="str">
        <f>IF(ISBLANK(F302),"",COUNTIF(F302:J302,"&gt;=0"))</f>
        <v/>
      </c>
      <c r="L302" s="39" t="str">
        <f>IF(ISBLANK(F302),"",(IF(LEFT(F302,1)="-",1,0)+IF(LEFT(G302,1)="-",1,0)+IF(LEFT(H302,1)="-",1,0)+IF(LEFT(I302,1)="-",1,0)+IF(LEFT(J302,1)="-",1,0)))</f>
        <v/>
      </c>
      <c r="M302" s="40" t="str">
        <f t="shared" si="13"/>
        <v/>
      </c>
      <c r="N302" s="41" t="str">
        <f t="shared" si="13"/>
        <v/>
      </c>
      <c r="O302" s="9"/>
    </row>
    <row r="303" spans="2:15" ht="21.6" customHeight="1" thickBot="1" x14ac:dyDescent="0.35">
      <c r="B303" s="35" t="s">
        <v>45</v>
      </c>
      <c r="C303" s="36" t="str">
        <f>IF(C293&gt;"",C293,"")</f>
        <v>Wang Yimu</v>
      </c>
      <c r="D303" s="36" t="str">
        <f>IF(G292&gt;"",G292,"")</f>
        <v>ICHINOSE TAKUMI</v>
      </c>
      <c r="E303" s="46"/>
      <c r="F303" s="44"/>
      <c r="G303" s="37"/>
      <c r="H303" s="37"/>
      <c r="I303" s="37"/>
      <c r="J303" s="37"/>
      <c r="K303" s="38" t="str">
        <f>IF(ISBLANK(F303),"",COUNTIF(F303:J303,"&gt;=0"))</f>
        <v/>
      </c>
      <c r="L303" s="39" t="str">
        <f>IF(ISBLANK(F303),"",(IF(LEFT(F303,1)="-",1,0)+IF(LEFT(G303,1)="-",1,0)+IF(LEFT(H303,1)="-",1,0)+IF(LEFT(I303,1)="-",1,0)+IF(LEFT(J303,1)="-",1,0)))</f>
        <v/>
      </c>
      <c r="M303" s="40" t="str">
        <f t="shared" si="13"/>
        <v/>
      </c>
      <c r="N303" s="41" t="str">
        <f t="shared" si="13"/>
        <v/>
      </c>
      <c r="O303" s="9"/>
    </row>
    <row r="304" spans="2:15" ht="21.6" customHeight="1" thickBot="1" x14ac:dyDescent="0.35">
      <c r="B304" s="5"/>
      <c r="C304" s="5"/>
      <c r="D304" s="5"/>
      <c r="E304" s="5"/>
      <c r="F304" s="5"/>
      <c r="G304" s="5"/>
      <c r="H304" s="5"/>
      <c r="I304" s="49" t="s">
        <v>46</v>
      </c>
      <c r="J304" s="50"/>
      <c r="K304" s="51">
        <f>IF(ISBLANK(C292),"",SUM(K299:K303))</f>
        <v>1</v>
      </c>
      <c r="L304" s="51">
        <f>IF(ISBLANK(G292),"",SUM(L299:L303))</f>
        <v>6</v>
      </c>
      <c r="M304" s="52">
        <f>IF(ISBLANK(F299),"",SUM(M299:M303))</f>
        <v>0</v>
      </c>
      <c r="N304" s="53">
        <f>IF(ISBLANK(F299),"",SUM(N299:N303))</f>
        <v>2</v>
      </c>
      <c r="O304" s="9"/>
    </row>
    <row r="305" spans="2:15" ht="21.6" customHeight="1" x14ac:dyDescent="0.3">
      <c r="B305" s="5" t="s">
        <v>47</v>
      </c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13"/>
    </row>
    <row r="306" spans="2:15" ht="21.6" customHeight="1" x14ac:dyDescent="0.3">
      <c r="B306" s="54"/>
      <c r="C306" s="5" t="s">
        <v>48</v>
      </c>
      <c r="D306" s="5" t="s">
        <v>49</v>
      </c>
      <c r="E306" s="3"/>
      <c r="F306" s="5"/>
      <c r="G306" s="5" t="s">
        <v>50</v>
      </c>
      <c r="H306" s="3"/>
      <c r="I306" s="5"/>
      <c r="J306" s="3" t="s">
        <v>51</v>
      </c>
      <c r="K306" s="3"/>
      <c r="L306" s="5"/>
      <c r="M306" s="5"/>
      <c r="N306" s="5"/>
      <c r="O306" s="13"/>
    </row>
    <row r="307" spans="2:15" ht="21.6" customHeight="1" thickBot="1" x14ac:dyDescent="0.35">
      <c r="B307" s="55"/>
      <c r="C307" s="56" t="str">
        <f>C291</f>
        <v>NGR / POL</v>
      </c>
      <c r="D307" s="5" t="str">
        <f>G291</f>
        <v>JPN 1</v>
      </c>
      <c r="E307" s="5"/>
      <c r="F307" s="5"/>
      <c r="G307" s="5"/>
      <c r="H307" s="5"/>
      <c r="I307" s="5"/>
      <c r="J307" s="112" t="str">
        <f>IF(M304=2,C291,IF(N304=2,G291,IF(M304=5,IF(N304=5,"tasan",""),"")))</f>
        <v>JPN 1</v>
      </c>
      <c r="K307" s="112"/>
      <c r="L307" s="112"/>
      <c r="M307" s="112"/>
      <c r="N307" s="112"/>
      <c r="O307" s="9"/>
    </row>
    <row r="308" spans="2:15" ht="21.6" customHeight="1" thickBot="1" x14ac:dyDescent="0.35">
      <c r="B308" s="57"/>
      <c r="C308" s="57"/>
      <c r="D308" s="57"/>
      <c r="E308" s="57"/>
      <c r="F308" s="57"/>
      <c r="G308" s="57"/>
      <c r="H308" s="57"/>
      <c r="I308" s="57"/>
      <c r="J308" s="58"/>
      <c r="K308" s="58"/>
      <c r="L308" s="58"/>
      <c r="M308" s="58"/>
      <c r="N308" s="58"/>
      <c r="O308" s="59"/>
    </row>
    <row r="309" spans="2:15" ht="21.6" customHeight="1" x14ac:dyDescent="0.3">
      <c r="B309" s="57"/>
      <c r="C309" s="57"/>
      <c r="D309" s="57"/>
      <c r="E309" s="57"/>
      <c r="F309" s="57"/>
      <c r="G309" s="57"/>
      <c r="H309" s="57"/>
      <c r="I309" s="57"/>
      <c r="J309" s="58"/>
      <c r="K309" s="58"/>
      <c r="L309" s="58"/>
      <c r="M309" s="58"/>
      <c r="N309" s="58"/>
      <c r="O309" s="59"/>
    </row>
    <row r="311" spans="2:15" ht="21.6" customHeight="1" x14ac:dyDescent="0.3">
      <c r="B311" s="3">
        <v>16</v>
      </c>
      <c r="C311" s="4" t="s">
        <v>20</v>
      </c>
      <c r="D311" s="5"/>
      <c r="E311" s="5"/>
      <c r="F311" s="3"/>
      <c r="G311" s="6" t="s">
        <v>21</v>
      </c>
      <c r="H311" s="7"/>
      <c r="I311" s="8"/>
      <c r="J311" s="115">
        <v>43440</v>
      </c>
      <c r="K311" s="115"/>
      <c r="L311" s="115"/>
      <c r="M311" s="115"/>
      <c r="N311" s="115"/>
      <c r="O311" s="9"/>
    </row>
    <row r="312" spans="2:15" ht="21.6" customHeight="1" x14ac:dyDescent="0.3">
      <c r="B312" s="10"/>
      <c r="C312" s="10" t="s">
        <v>22</v>
      </c>
      <c r="D312" s="5"/>
      <c r="E312" s="5"/>
      <c r="F312" s="3"/>
      <c r="G312" s="6" t="s">
        <v>23</v>
      </c>
      <c r="H312" s="7"/>
      <c r="I312" s="8"/>
      <c r="J312" s="116" t="s">
        <v>24</v>
      </c>
      <c r="K312" s="116"/>
      <c r="L312" s="116"/>
      <c r="M312" s="116"/>
      <c r="N312" s="116"/>
      <c r="O312" s="9"/>
    </row>
    <row r="313" spans="2:15" ht="21.6" customHeight="1" x14ac:dyDescent="0.3">
      <c r="B313" s="3"/>
      <c r="C313" s="11"/>
      <c r="D313" s="5"/>
      <c r="E313" s="5"/>
      <c r="F313" s="5"/>
      <c r="G313" s="12"/>
      <c r="H313" s="5"/>
      <c r="I313" s="5"/>
      <c r="J313" s="5"/>
      <c r="K313" s="5"/>
      <c r="L313" s="5"/>
      <c r="M313" s="5"/>
      <c r="N313" s="5"/>
      <c r="O313" s="13"/>
    </row>
    <row r="314" spans="2:15" ht="21.6" customHeight="1" x14ac:dyDescent="0.3">
      <c r="B314" s="14" t="s">
        <v>25</v>
      </c>
      <c r="C314" s="117" t="s">
        <v>67</v>
      </c>
      <c r="D314" s="117"/>
      <c r="E314" s="15"/>
      <c r="F314" s="14" t="s">
        <v>25</v>
      </c>
      <c r="G314" s="16" t="s">
        <v>122</v>
      </c>
      <c r="H314" s="17"/>
      <c r="I314" s="17"/>
      <c r="J314" s="17"/>
      <c r="K314" s="17"/>
      <c r="L314" s="17"/>
      <c r="M314" s="17"/>
      <c r="N314" s="18"/>
      <c r="O314" s="9"/>
    </row>
    <row r="315" spans="2:15" ht="21.6" customHeight="1" x14ac:dyDescent="0.3">
      <c r="B315" s="19" t="s">
        <v>26</v>
      </c>
      <c r="C315" s="113" t="s">
        <v>253</v>
      </c>
      <c r="D315" s="113"/>
      <c r="E315" s="20"/>
      <c r="F315" s="21" t="s">
        <v>27</v>
      </c>
      <c r="G315" s="114" t="s">
        <v>73</v>
      </c>
      <c r="H315" s="114"/>
      <c r="I315" s="114"/>
      <c r="J315" s="114"/>
      <c r="K315" s="114"/>
      <c r="L315" s="114"/>
      <c r="M315" s="114"/>
      <c r="N315" s="114"/>
      <c r="O315" s="9"/>
    </row>
    <row r="316" spans="2:15" ht="21.6" customHeight="1" x14ac:dyDescent="0.3">
      <c r="B316" s="22" t="s">
        <v>28</v>
      </c>
      <c r="C316" s="113" t="s">
        <v>254</v>
      </c>
      <c r="D316" s="113"/>
      <c r="E316" s="20"/>
      <c r="F316" s="23" t="s">
        <v>29</v>
      </c>
      <c r="G316" s="113" t="s">
        <v>255</v>
      </c>
      <c r="H316" s="113"/>
      <c r="I316" s="113"/>
      <c r="J316" s="113"/>
      <c r="K316" s="113"/>
      <c r="L316" s="113"/>
      <c r="M316" s="113"/>
      <c r="N316" s="113"/>
      <c r="O316" s="9"/>
    </row>
    <row r="317" spans="2:15" ht="21.6" customHeight="1" x14ac:dyDescent="0.3">
      <c r="B317" s="24" t="s">
        <v>30</v>
      </c>
      <c r="C317" s="25"/>
      <c r="D317" s="26"/>
      <c r="E317" s="27"/>
      <c r="F317" s="24" t="s">
        <v>30</v>
      </c>
      <c r="G317" s="25"/>
      <c r="H317" s="28"/>
      <c r="I317" s="28"/>
      <c r="J317" s="28"/>
      <c r="K317" s="28"/>
      <c r="L317" s="28"/>
      <c r="M317" s="28"/>
      <c r="N317" s="28"/>
      <c r="O317" s="13"/>
    </row>
    <row r="318" spans="2:15" ht="21.6" customHeight="1" x14ac:dyDescent="0.3">
      <c r="B318" s="29"/>
      <c r="C318" s="113"/>
      <c r="D318" s="113"/>
      <c r="E318" s="20"/>
      <c r="F318" s="30"/>
      <c r="G318" s="114"/>
      <c r="H318" s="114"/>
      <c r="I318" s="114"/>
      <c r="J318" s="114"/>
      <c r="K318" s="114"/>
      <c r="L318" s="114"/>
      <c r="M318" s="114"/>
      <c r="N318" s="114"/>
      <c r="O318" s="9"/>
    </row>
    <row r="319" spans="2:15" ht="21.6" customHeight="1" x14ac:dyDescent="0.3">
      <c r="B319" s="31"/>
      <c r="C319" s="113"/>
      <c r="D319" s="113"/>
      <c r="E319" s="20"/>
      <c r="F319" s="32"/>
      <c r="G319" s="113"/>
      <c r="H319" s="113"/>
      <c r="I319" s="113"/>
      <c r="J319" s="113"/>
      <c r="K319" s="113"/>
      <c r="L319" s="113"/>
      <c r="M319" s="113"/>
      <c r="N319" s="113"/>
      <c r="O319" s="9"/>
    </row>
    <row r="320" spans="2:15" ht="21.6" customHeight="1" x14ac:dyDescent="0.3">
      <c r="B320" s="5"/>
      <c r="C320" s="5"/>
      <c r="D320" s="5"/>
      <c r="E320" s="5"/>
      <c r="F320" s="12" t="s">
        <v>31</v>
      </c>
      <c r="G320" s="12"/>
      <c r="H320" s="12"/>
      <c r="I320" s="12"/>
      <c r="J320" s="5"/>
      <c r="K320" s="5"/>
      <c r="L320" s="5"/>
      <c r="M320" s="33"/>
      <c r="N320" s="3"/>
      <c r="O320" s="13"/>
    </row>
    <row r="321" spans="2:15" ht="21.6" customHeight="1" x14ac:dyDescent="0.3">
      <c r="B321" s="10" t="s">
        <v>32</v>
      </c>
      <c r="C321" s="5"/>
      <c r="D321" s="5"/>
      <c r="E321" s="5"/>
      <c r="F321" s="34" t="s">
        <v>33</v>
      </c>
      <c r="G321" s="34" t="s">
        <v>34</v>
      </c>
      <c r="H321" s="34" t="s">
        <v>35</v>
      </c>
      <c r="I321" s="34" t="s">
        <v>36</v>
      </c>
      <c r="J321" s="34" t="s">
        <v>37</v>
      </c>
      <c r="K321" s="111" t="s">
        <v>38</v>
      </c>
      <c r="L321" s="111"/>
      <c r="M321" s="34" t="s">
        <v>39</v>
      </c>
      <c r="N321" s="34" t="s">
        <v>40</v>
      </c>
      <c r="O321" s="9"/>
    </row>
    <row r="322" spans="2:15" ht="21.6" customHeight="1" x14ac:dyDescent="0.3">
      <c r="B322" s="35" t="s">
        <v>41</v>
      </c>
      <c r="C322" s="36" t="str">
        <f>IF(C315&gt;"",C315,"")</f>
        <v>SORIA JAVIER</v>
      </c>
      <c r="D322" s="36" t="str">
        <f>IF(G315&gt;"",G315,"")</f>
        <v>LAANE Lauri</v>
      </c>
      <c r="E322" s="36" t="str">
        <f>IF(E315&gt;"",E315&amp;" - "&amp;I315,"")</f>
        <v/>
      </c>
      <c r="F322" s="37">
        <v>9</v>
      </c>
      <c r="G322" s="37">
        <v>4</v>
      </c>
      <c r="H322" s="37">
        <v>7</v>
      </c>
      <c r="I322" s="37"/>
      <c r="J322" s="37"/>
      <c r="K322" s="38">
        <f>IF(ISBLANK(F322),"",COUNTIF(F322:J322,"&gt;=0"))</f>
        <v>3</v>
      </c>
      <c r="L322" s="39">
        <f>IF(ISBLANK(F322),"",(IF(LEFT(F322,1)="-",1,0)+IF(LEFT(G322,1)="-",1,0)+IF(LEFT(H322,1)="-",1,0)+IF(LEFT(I322,1)="-",1,0)+IF(LEFT(J322,1)="-",1,0)))</f>
        <v>0</v>
      </c>
      <c r="M322" s="40">
        <f t="shared" ref="M322:N326" si="14">IF(K322=3,1,"")</f>
        <v>1</v>
      </c>
      <c r="N322" s="41" t="str">
        <f t="shared" si="14"/>
        <v/>
      </c>
      <c r="O322" s="9"/>
    </row>
    <row r="323" spans="2:15" ht="21.6" customHeight="1" x14ac:dyDescent="0.3">
      <c r="B323" s="35" t="s">
        <v>42</v>
      </c>
      <c r="C323" s="36" t="str">
        <f>IF(C316&gt;"",C316,"")</f>
        <v>NÚÑEZ MIGUEL</v>
      </c>
      <c r="D323" s="36" t="str">
        <f>IF(G316&gt;"",G316,"")</f>
        <v>KANT Kristjan</v>
      </c>
      <c r="E323" s="36" t="str">
        <f>IF(E316&gt;"",E316&amp;" - "&amp;I316,"")</f>
        <v/>
      </c>
      <c r="F323" s="37">
        <v>4</v>
      </c>
      <c r="G323" s="37">
        <v>-10</v>
      </c>
      <c r="H323" s="37">
        <v>-9</v>
      </c>
      <c r="I323" s="37">
        <v>15</v>
      </c>
      <c r="J323" s="37">
        <v>4</v>
      </c>
      <c r="K323" s="38">
        <f>IF(ISBLANK(F323),"",COUNTIF(F323:J323,"&gt;=0"))</f>
        <v>3</v>
      </c>
      <c r="L323" s="39">
        <f>IF(ISBLANK(F323),"",(IF(LEFT(F323,1)="-",1,0)+IF(LEFT(G323,1)="-",1,0)+IF(LEFT(H323,1)="-",1,0)+IF(LEFT(I323,1)="-",1,0)+IF(LEFT(J323,1)="-",1,0)))</f>
        <v>2</v>
      </c>
      <c r="M323" s="40">
        <f t="shared" si="14"/>
        <v>1</v>
      </c>
      <c r="N323" s="41" t="str">
        <f t="shared" si="14"/>
        <v/>
      </c>
      <c r="O323" s="9"/>
    </row>
    <row r="324" spans="2:15" ht="21.6" customHeight="1" x14ac:dyDescent="0.3">
      <c r="B324" s="42" t="s">
        <v>43</v>
      </c>
      <c r="C324" s="36" t="str">
        <f>IF(C318&gt;"",C318&amp;" / "&amp;C319,"")</f>
        <v/>
      </c>
      <c r="D324" s="36" t="str">
        <f>IF(G318&gt;"",G318&amp;" / "&amp;G319,"")</f>
        <v/>
      </c>
      <c r="E324" s="43"/>
      <c r="F324" s="44"/>
      <c r="G324" s="37"/>
      <c r="H324" s="37"/>
      <c r="I324" s="45"/>
      <c r="J324" s="45"/>
      <c r="K324" s="38" t="str">
        <f>IF(ISBLANK(F324),"",COUNTIF(F324:J324,"&gt;=0"))</f>
        <v/>
      </c>
      <c r="L324" s="39" t="str">
        <f>IF(ISBLANK(F324),"",(IF(LEFT(F324,1)="-",1,0)+IF(LEFT(G324,1)="-",1,0)+IF(LEFT(H324,1)="-",1,0)+IF(LEFT(I324,1)="-",1,0)+IF(LEFT(J324,1)="-",1,0)))</f>
        <v/>
      </c>
      <c r="M324" s="40" t="str">
        <f t="shared" si="14"/>
        <v/>
      </c>
      <c r="N324" s="41" t="str">
        <f t="shared" si="14"/>
        <v/>
      </c>
      <c r="O324" s="9"/>
    </row>
    <row r="325" spans="2:15" ht="21.6" customHeight="1" x14ac:dyDescent="0.3">
      <c r="B325" s="35" t="s">
        <v>44</v>
      </c>
      <c r="C325" s="36" t="str">
        <f>IF(C315&gt;"",C315,"")</f>
        <v>SORIA JAVIER</v>
      </c>
      <c r="D325" s="36" t="str">
        <f>IF(G316&gt;"",G316,"")</f>
        <v>KANT Kristjan</v>
      </c>
      <c r="E325" s="46"/>
      <c r="F325" s="47"/>
      <c r="G325" s="48"/>
      <c r="H325" s="45"/>
      <c r="I325" s="37"/>
      <c r="J325" s="37"/>
      <c r="K325" s="38" t="str">
        <f>IF(ISBLANK(F325),"",COUNTIF(F325:J325,"&gt;=0"))</f>
        <v/>
      </c>
      <c r="L325" s="39" t="str">
        <f>IF(ISBLANK(F325),"",(IF(LEFT(F325,1)="-",1,0)+IF(LEFT(G325,1)="-",1,0)+IF(LEFT(H325,1)="-",1,0)+IF(LEFT(I325,1)="-",1,0)+IF(LEFT(J325,1)="-",1,0)))</f>
        <v/>
      </c>
      <c r="M325" s="40" t="str">
        <f t="shared" si="14"/>
        <v/>
      </c>
      <c r="N325" s="41" t="str">
        <f t="shared" si="14"/>
        <v/>
      </c>
      <c r="O325" s="9"/>
    </row>
    <row r="326" spans="2:15" ht="21.6" customHeight="1" thickBot="1" x14ac:dyDescent="0.35">
      <c r="B326" s="35" t="s">
        <v>45</v>
      </c>
      <c r="C326" s="36" t="str">
        <f>IF(C316&gt;"",C316,"")</f>
        <v>NÚÑEZ MIGUEL</v>
      </c>
      <c r="D326" s="36" t="str">
        <f>IF(G315&gt;"",G315,"")</f>
        <v>LAANE Lauri</v>
      </c>
      <c r="E326" s="46"/>
      <c r="F326" s="44"/>
      <c r="G326" s="37"/>
      <c r="H326" s="37"/>
      <c r="I326" s="37"/>
      <c r="J326" s="37"/>
      <c r="K326" s="38" t="str">
        <f>IF(ISBLANK(F326),"",COUNTIF(F326:J326,"&gt;=0"))</f>
        <v/>
      </c>
      <c r="L326" s="39" t="str">
        <f>IF(ISBLANK(F326),"",(IF(LEFT(F326,1)="-",1,0)+IF(LEFT(G326,1)="-",1,0)+IF(LEFT(H326,1)="-",1,0)+IF(LEFT(I326,1)="-",1,0)+IF(LEFT(J326,1)="-",1,0)))</f>
        <v/>
      </c>
      <c r="M326" s="40" t="str">
        <f t="shared" si="14"/>
        <v/>
      </c>
      <c r="N326" s="41" t="str">
        <f t="shared" si="14"/>
        <v/>
      </c>
      <c r="O326" s="9"/>
    </row>
    <row r="327" spans="2:15" ht="21.6" customHeight="1" thickBot="1" x14ac:dyDescent="0.35">
      <c r="B327" s="5"/>
      <c r="C327" s="5"/>
      <c r="D327" s="5"/>
      <c r="E327" s="5"/>
      <c r="F327" s="5"/>
      <c r="G327" s="5"/>
      <c r="H327" s="5"/>
      <c r="I327" s="49" t="s">
        <v>46</v>
      </c>
      <c r="J327" s="50"/>
      <c r="K327" s="51">
        <f>IF(ISBLANK(C315),"",SUM(K322:K326))</f>
        <v>6</v>
      </c>
      <c r="L327" s="51">
        <f>IF(ISBLANK(G315),"",SUM(L322:L326))</f>
        <v>2</v>
      </c>
      <c r="M327" s="52">
        <f>IF(ISBLANK(F322),"",SUM(M322:M326))</f>
        <v>2</v>
      </c>
      <c r="N327" s="53">
        <f>IF(ISBLANK(F322),"",SUM(N322:N326))</f>
        <v>0</v>
      </c>
      <c r="O327" s="9"/>
    </row>
    <row r="328" spans="2:15" ht="21.6" customHeight="1" x14ac:dyDescent="0.3">
      <c r="B328" s="5" t="s">
        <v>47</v>
      </c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13"/>
    </row>
    <row r="329" spans="2:15" ht="21.6" customHeight="1" x14ac:dyDescent="0.3">
      <c r="B329" s="54"/>
      <c r="C329" s="5" t="s">
        <v>48</v>
      </c>
      <c r="D329" s="5" t="s">
        <v>49</v>
      </c>
      <c r="E329" s="3"/>
      <c r="F329" s="5"/>
      <c r="G329" s="5" t="s">
        <v>50</v>
      </c>
      <c r="H329" s="3"/>
      <c r="I329" s="5"/>
      <c r="J329" s="3" t="s">
        <v>51</v>
      </c>
      <c r="K329" s="3"/>
      <c r="L329" s="5"/>
      <c r="M329" s="5"/>
      <c r="N329" s="5"/>
      <c r="O329" s="13"/>
    </row>
    <row r="330" spans="2:15" ht="21.6" customHeight="1" thickBot="1" x14ac:dyDescent="0.35">
      <c r="B330" s="55"/>
      <c r="C330" s="56" t="str">
        <f>C314</f>
        <v>ESP 2</v>
      </c>
      <c r="D330" s="5" t="str">
        <f>G314</f>
        <v>EST 2</v>
      </c>
      <c r="E330" s="5"/>
      <c r="F330" s="5"/>
      <c r="G330" s="5"/>
      <c r="H330" s="5"/>
      <c r="I330" s="5"/>
      <c r="J330" s="112" t="str">
        <f>IF(M327=2,C314,IF(N327=2,G314,IF(M327=5,IF(N327=5,"tasan",""),"")))</f>
        <v>ESP 2</v>
      </c>
      <c r="K330" s="112"/>
      <c r="L330" s="112"/>
      <c r="M330" s="112"/>
      <c r="N330" s="112"/>
      <c r="O330" s="9"/>
    </row>
    <row r="331" spans="2:15" ht="21.6" customHeight="1" x14ac:dyDescent="0.3">
      <c r="B331" s="57"/>
      <c r="C331" s="57"/>
      <c r="D331" s="57"/>
      <c r="E331" s="57"/>
      <c r="F331" s="57"/>
      <c r="G331" s="57"/>
      <c r="H331" s="57"/>
      <c r="I331" s="57"/>
      <c r="J331" s="58"/>
      <c r="K331" s="58"/>
      <c r="L331" s="58"/>
      <c r="M331" s="58"/>
      <c r="N331" s="58"/>
      <c r="O331" s="59"/>
    </row>
    <row r="333" spans="2:15" ht="21.6" customHeight="1" x14ac:dyDescent="0.3">
      <c r="B333" s="3">
        <v>15</v>
      </c>
      <c r="C333" s="4" t="s">
        <v>20</v>
      </c>
      <c r="D333" s="5"/>
      <c r="E333" s="5"/>
      <c r="F333" s="3"/>
      <c r="G333" s="6" t="s">
        <v>21</v>
      </c>
      <c r="H333" s="7"/>
      <c r="I333" s="8"/>
      <c r="J333" s="115">
        <v>43440</v>
      </c>
      <c r="K333" s="115"/>
      <c r="L333" s="115"/>
      <c r="M333" s="115"/>
      <c r="N333" s="115"/>
      <c r="O333" s="9"/>
    </row>
    <row r="334" spans="2:15" ht="21.6" customHeight="1" x14ac:dyDescent="0.3">
      <c r="B334" s="10"/>
      <c r="C334" s="10" t="s">
        <v>22</v>
      </c>
      <c r="D334" s="5"/>
      <c r="E334" s="5"/>
      <c r="F334" s="3"/>
      <c r="G334" s="6" t="s">
        <v>23</v>
      </c>
      <c r="H334" s="7"/>
      <c r="I334" s="8"/>
      <c r="J334" s="116" t="s">
        <v>24</v>
      </c>
      <c r="K334" s="116"/>
      <c r="L334" s="116"/>
      <c r="M334" s="116"/>
      <c r="N334" s="116"/>
      <c r="O334" s="9"/>
    </row>
    <row r="335" spans="2:15" ht="21.6" customHeight="1" x14ac:dyDescent="0.3">
      <c r="B335" s="3"/>
      <c r="C335" s="11"/>
      <c r="D335" s="5"/>
      <c r="E335" s="5"/>
      <c r="F335" s="5"/>
      <c r="G335" s="12"/>
      <c r="H335" s="5"/>
      <c r="I335" s="5"/>
      <c r="J335" s="5"/>
      <c r="K335" s="5"/>
      <c r="L335" s="5"/>
      <c r="M335" s="5"/>
      <c r="N335" s="5"/>
      <c r="O335" s="13"/>
    </row>
    <row r="336" spans="2:15" ht="21.6" customHeight="1" x14ac:dyDescent="0.3">
      <c r="B336" s="14" t="s">
        <v>25</v>
      </c>
      <c r="C336" s="117" t="s">
        <v>123</v>
      </c>
      <c r="D336" s="117"/>
      <c r="E336" s="15"/>
      <c r="F336" s="14" t="s">
        <v>25</v>
      </c>
      <c r="G336" s="16" t="s">
        <v>79</v>
      </c>
      <c r="H336" s="17"/>
      <c r="I336" s="17"/>
      <c r="J336" s="17"/>
      <c r="K336" s="17"/>
      <c r="L336" s="17"/>
      <c r="M336" s="17"/>
      <c r="N336" s="18"/>
      <c r="O336" s="9"/>
    </row>
    <row r="337" spans="2:15" ht="21.6" customHeight="1" x14ac:dyDescent="0.3">
      <c r="B337" s="19" t="s">
        <v>26</v>
      </c>
      <c r="C337" s="113" t="s">
        <v>233</v>
      </c>
      <c r="D337" s="113"/>
      <c r="E337" s="20"/>
      <c r="F337" s="21" t="s">
        <v>27</v>
      </c>
      <c r="G337" s="114" t="s">
        <v>234</v>
      </c>
      <c r="H337" s="114"/>
      <c r="I337" s="114"/>
      <c r="J337" s="114"/>
      <c r="K337" s="114"/>
      <c r="L337" s="114"/>
      <c r="M337" s="114"/>
      <c r="N337" s="114"/>
      <c r="O337" s="9"/>
    </row>
    <row r="338" spans="2:15" ht="21.6" customHeight="1" x14ac:dyDescent="0.3">
      <c r="B338" s="22" t="s">
        <v>28</v>
      </c>
      <c r="C338" s="113" t="s">
        <v>72</v>
      </c>
      <c r="D338" s="113"/>
      <c r="E338" s="20"/>
      <c r="F338" s="23" t="s">
        <v>29</v>
      </c>
      <c r="G338" s="113" t="s">
        <v>235</v>
      </c>
      <c r="H338" s="113"/>
      <c r="I338" s="113"/>
      <c r="J338" s="113"/>
      <c r="K338" s="113"/>
      <c r="L338" s="113"/>
      <c r="M338" s="113"/>
      <c r="N338" s="113"/>
      <c r="O338" s="9"/>
    </row>
    <row r="339" spans="2:15" ht="21.6" customHeight="1" x14ac:dyDescent="0.3">
      <c r="B339" s="24" t="s">
        <v>30</v>
      </c>
      <c r="C339" s="25"/>
      <c r="D339" s="26"/>
      <c r="E339" s="27"/>
      <c r="F339" s="24" t="s">
        <v>30</v>
      </c>
      <c r="G339" s="25"/>
      <c r="H339" s="28"/>
      <c r="I339" s="28"/>
      <c r="J339" s="28"/>
      <c r="K339" s="28"/>
      <c r="L339" s="28"/>
      <c r="M339" s="28"/>
      <c r="N339" s="28"/>
      <c r="O339" s="13"/>
    </row>
    <row r="340" spans="2:15" ht="21.6" customHeight="1" x14ac:dyDescent="0.3">
      <c r="B340" s="29"/>
      <c r="C340" s="113"/>
      <c r="D340" s="113"/>
      <c r="E340" s="20"/>
      <c r="F340" s="30"/>
      <c r="G340" s="114"/>
      <c r="H340" s="114"/>
      <c r="I340" s="114"/>
      <c r="J340" s="114"/>
      <c r="K340" s="114"/>
      <c r="L340" s="114"/>
      <c r="M340" s="114"/>
      <c r="N340" s="114"/>
      <c r="O340" s="9"/>
    </row>
    <row r="341" spans="2:15" ht="21.6" customHeight="1" x14ac:dyDescent="0.3">
      <c r="B341" s="31"/>
      <c r="C341" s="113"/>
      <c r="D341" s="113"/>
      <c r="E341" s="20"/>
      <c r="F341" s="32"/>
      <c r="G341" s="113"/>
      <c r="H341" s="113"/>
      <c r="I341" s="113"/>
      <c r="J341" s="113"/>
      <c r="K341" s="113"/>
      <c r="L341" s="113"/>
      <c r="M341" s="113"/>
      <c r="N341" s="113"/>
      <c r="O341" s="9"/>
    </row>
    <row r="342" spans="2:15" ht="21.6" customHeight="1" x14ac:dyDescent="0.3">
      <c r="B342" s="5"/>
      <c r="C342" s="5"/>
      <c r="D342" s="5"/>
      <c r="E342" s="5"/>
      <c r="F342" s="12" t="s">
        <v>31</v>
      </c>
      <c r="G342" s="12"/>
      <c r="H342" s="12"/>
      <c r="I342" s="12"/>
      <c r="J342" s="5"/>
      <c r="K342" s="5"/>
      <c r="L342" s="5"/>
      <c r="M342" s="33"/>
      <c r="N342" s="3"/>
      <c r="O342" s="13"/>
    </row>
    <row r="343" spans="2:15" ht="21.6" customHeight="1" x14ac:dyDescent="0.3">
      <c r="B343" s="10" t="s">
        <v>32</v>
      </c>
      <c r="C343" s="5"/>
      <c r="D343" s="5"/>
      <c r="E343" s="5"/>
      <c r="F343" s="34" t="s">
        <v>33</v>
      </c>
      <c r="G343" s="34" t="s">
        <v>34</v>
      </c>
      <c r="H343" s="34" t="s">
        <v>35</v>
      </c>
      <c r="I343" s="34" t="s">
        <v>36</v>
      </c>
      <c r="J343" s="34" t="s">
        <v>37</v>
      </c>
      <c r="K343" s="111" t="s">
        <v>38</v>
      </c>
      <c r="L343" s="111"/>
      <c r="M343" s="34" t="s">
        <v>39</v>
      </c>
      <c r="N343" s="34" t="s">
        <v>40</v>
      </c>
      <c r="O343" s="9"/>
    </row>
    <row r="344" spans="2:15" ht="21.6" customHeight="1" x14ac:dyDescent="0.3">
      <c r="B344" s="35" t="s">
        <v>41</v>
      </c>
      <c r="C344" s="36" t="str">
        <f>IF(C337&gt;"",C337,"")</f>
        <v>Al-Naggar  Abdulrahman</v>
      </c>
      <c r="D344" s="36" t="str">
        <f>IF(G337&gt;"",G337,"")</f>
        <v>ANDERSSON Anton</v>
      </c>
      <c r="E344" s="36" t="str">
        <f>IF(E337&gt;"",E337&amp;" - "&amp;I337,"")</f>
        <v/>
      </c>
      <c r="F344" s="37">
        <v>7</v>
      </c>
      <c r="G344" s="37">
        <v>9</v>
      </c>
      <c r="H344" s="37">
        <v>7</v>
      </c>
      <c r="I344" s="37"/>
      <c r="J344" s="37"/>
      <c r="K344" s="38">
        <f>IF(ISBLANK(F344),"",COUNTIF(F344:J344,"&gt;=0"))</f>
        <v>3</v>
      </c>
      <c r="L344" s="39">
        <f>IF(ISBLANK(F344),"",(IF(LEFT(F344,1)="-",1,0)+IF(LEFT(G344,1)="-",1,0)+IF(LEFT(H344,1)="-",1,0)+IF(LEFT(I344,1)="-",1,0)+IF(LEFT(J344,1)="-",1,0)))</f>
        <v>0</v>
      </c>
      <c r="M344" s="40">
        <f t="shared" ref="M344:M348" si="15">IF(K344=3,1,"")</f>
        <v>1</v>
      </c>
      <c r="N344" s="41" t="str">
        <f t="shared" ref="N344:N348" si="16">IF(L344=3,1,"")</f>
        <v/>
      </c>
      <c r="O344" s="9"/>
    </row>
    <row r="345" spans="2:15" ht="21.6" customHeight="1" x14ac:dyDescent="0.3">
      <c r="B345" s="35" t="s">
        <v>42</v>
      </c>
      <c r="C345" s="36" t="str">
        <f>IF(C338&gt;"",C338,"")</f>
        <v>ABDULWAHHAB Mohammed</v>
      </c>
      <c r="D345" s="36" t="str">
        <f>IF(G338&gt;"",G338,"")</f>
        <v>WÅNGGREN Albin</v>
      </c>
      <c r="E345" s="36" t="str">
        <f>IF(E338&gt;"",E338&amp;" - "&amp;I338,"")</f>
        <v/>
      </c>
      <c r="F345" s="37">
        <v>2</v>
      </c>
      <c r="G345" s="37">
        <v>-6</v>
      </c>
      <c r="H345" s="37">
        <v>8</v>
      </c>
      <c r="I345" s="37">
        <v>8</v>
      </c>
      <c r="J345" s="37"/>
      <c r="K345" s="38">
        <f>IF(ISBLANK(F345),"",COUNTIF(F345:J345,"&gt;=0"))</f>
        <v>3</v>
      </c>
      <c r="L345" s="39">
        <f>IF(ISBLANK(F345),"",(IF(LEFT(F345,1)="-",1,0)+IF(LEFT(G345,1)="-",1,0)+IF(LEFT(H345,1)="-",1,0)+IF(LEFT(I345,1)="-",1,0)+IF(LEFT(J345,1)="-",1,0)))</f>
        <v>1</v>
      </c>
      <c r="M345" s="40">
        <f t="shared" si="15"/>
        <v>1</v>
      </c>
      <c r="N345" s="41" t="str">
        <f t="shared" si="16"/>
        <v/>
      </c>
      <c r="O345" s="9"/>
    </row>
    <row r="346" spans="2:15" ht="21.6" customHeight="1" x14ac:dyDescent="0.3">
      <c r="B346" s="42" t="s">
        <v>43</v>
      </c>
      <c r="C346" s="36" t="str">
        <f>IF(C340&gt;"",C340&amp;" / "&amp;C341,"")</f>
        <v/>
      </c>
      <c r="D346" s="36" t="str">
        <f>IF(G340&gt;"",G340&amp;" / "&amp;G341,"")</f>
        <v/>
      </c>
      <c r="E346" s="43"/>
      <c r="F346" s="44"/>
      <c r="G346" s="37"/>
      <c r="H346" s="37"/>
      <c r="I346" s="45"/>
      <c r="J346" s="45"/>
      <c r="K346" s="38" t="str">
        <f>IF(ISBLANK(F346),"",COUNTIF(F346:J346,"&gt;=0"))</f>
        <v/>
      </c>
      <c r="L346" s="39" t="str">
        <f>IF(ISBLANK(F346),"",(IF(LEFT(F346,1)="-",1,0)+IF(LEFT(G346,1)="-",1,0)+IF(LEFT(H346,1)="-",1,0)+IF(LEFT(I346,1)="-",1,0)+IF(LEFT(J346,1)="-",1,0)))</f>
        <v/>
      </c>
      <c r="M346" s="40" t="str">
        <f t="shared" si="15"/>
        <v/>
      </c>
      <c r="N346" s="41" t="str">
        <f t="shared" si="16"/>
        <v/>
      </c>
      <c r="O346" s="9"/>
    </row>
    <row r="347" spans="2:15" ht="21.6" customHeight="1" x14ac:dyDescent="0.3">
      <c r="B347" s="35" t="s">
        <v>44</v>
      </c>
      <c r="C347" s="36" t="str">
        <f>IF(C337&gt;"",C337,"")</f>
        <v>Al-Naggar  Abdulrahman</v>
      </c>
      <c r="D347" s="36" t="str">
        <f>IF(G338&gt;"",G338,"")</f>
        <v>WÅNGGREN Albin</v>
      </c>
      <c r="E347" s="46"/>
      <c r="F347" s="47"/>
      <c r="G347" s="48"/>
      <c r="H347" s="45"/>
      <c r="I347" s="37"/>
      <c r="J347" s="37"/>
      <c r="K347" s="38" t="str">
        <f>IF(ISBLANK(F347),"",COUNTIF(F347:J347,"&gt;=0"))</f>
        <v/>
      </c>
      <c r="L347" s="39" t="str">
        <f>IF(ISBLANK(F347),"",(IF(LEFT(F347,1)="-",1,0)+IF(LEFT(G347,1)="-",1,0)+IF(LEFT(H347,1)="-",1,0)+IF(LEFT(I347,1)="-",1,0)+IF(LEFT(J347,1)="-",1,0)))</f>
        <v/>
      </c>
      <c r="M347" s="40" t="str">
        <f t="shared" si="15"/>
        <v/>
      </c>
      <c r="N347" s="41" t="str">
        <f t="shared" si="16"/>
        <v/>
      </c>
      <c r="O347" s="9"/>
    </row>
    <row r="348" spans="2:15" ht="21.6" customHeight="1" thickBot="1" x14ac:dyDescent="0.35">
      <c r="B348" s="35" t="s">
        <v>45</v>
      </c>
      <c r="C348" s="36" t="str">
        <f>IF(C338&gt;"",C338,"")</f>
        <v>ABDULWAHHAB Mohammed</v>
      </c>
      <c r="D348" s="36" t="str">
        <f>IF(G337&gt;"",G337,"")</f>
        <v>ANDERSSON Anton</v>
      </c>
      <c r="E348" s="46"/>
      <c r="F348" s="44"/>
      <c r="G348" s="37"/>
      <c r="H348" s="37"/>
      <c r="I348" s="37"/>
      <c r="J348" s="37"/>
      <c r="K348" s="38" t="str">
        <f>IF(ISBLANK(F348),"",COUNTIF(F348:J348,"&gt;=0"))</f>
        <v/>
      </c>
      <c r="L348" s="39" t="str">
        <f>IF(ISBLANK(F348),"",(IF(LEFT(F348,1)="-",1,0)+IF(LEFT(G348,1)="-",1,0)+IF(LEFT(H348,1)="-",1,0)+IF(LEFT(I348,1)="-",1,0)+IF(LEFT(J348,1)="-",1,0)))</f>
        <v/>
      </c>
      <c r="M348" s="40" t="str">
        <f t="shared" si="15"/>
        <v/>
      </c>
      <c r="N348" s="41" t="str">
        <f t="shared" si="16"/>
        <v/>
      </c>
      <c r="O348" s="9"/>
    </row>
    <row r="349" spans="2:15" ht="21.6" customHeight="1" thickBot="1" x14ac:dyDescent="0.35">
      <c r="B349" s="5"/>
      <c r="C349" s="5"/>
      <c r="D349" s="5"/>
      <c r="E349" s="5"/>
      <c r="F349" s="5"/>
      <c r="G349" s="5"/>
      <c r="H349" s="5"/>
      <c r="I349" s="49" t="s">
        <v>46</v>
      </c>
      <c r="J349" s="50"/>
      <c r="K349" s="51">
        <f>IF(ISBLANK(C337),"",SUM(K344:K348))</f>
        <v>6</v>
      </c>
      <c r="L349" s="51">
        <f>IF(ISBLANK(G337),"",SUM(L344:L348))</f>
        <v>1</v>
      </c>
      <c r="M349" s="52">
        <f>IF(ISBLANK(F344),"",SUM(M344:M348))</f>
        <v>2</v>
      </c>
      <c r="N349" s="53">
        <f>IF(ISBLANK(F344),"",SUM(N344:N348))</f>
        <v>0</v>
      </c>
      <c r="O349" s="9"/>
    </row>
    <row r="350" spans="2:15" ht="21.6" customHeight="1" x14ac:dyDescent="0.3">
      <c r="B350" s="5" t="s">
        <v>47</v>
      </c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13"/>
    </row>
    <row r="351" spans="2:15" ht="21.6" customHeight="1" x14ac:dyDescent="0.3">
      <c r="B351" s="54"/>
      <c r="C351" s="5" t="s">
        <v>48</v>
      </c>
      <c r="D351" s="5" t="s">
        <v>49</v>
      </c>
      <c r="E351" s="3"/>
      <c r="F351" s="5"/>
      <c r="G351" s="5" t="s">
        <v>50</v>
      </c>
      <c r="H351" s="3"/>
      <c r="I351" s="5"/>
      <c r="J351" s="3" t="s">
        <v>51</v>
      </c>
      <c r="K351" s="3"/>
      <c r="L351" s="5"/>
      <c r="M351" s="5"/>
      <c r="N351" s="5"/>
      <c r="O351" s="13"/>
    </row>
    <row r="352" spans="2:15" ht="21.6" customHeight="1" thickBot="1" x14ac:dyDescent="0.35">
      <c r="B352" s="55"/>
      <c r="C352" s="56" t="str">
        <f>C336</f>
        <v>QAT</v>
      </c>
      <c r="D352" s="5" t="str">
        <f>G336</f>
        <v>SWE 3</v>
      </c>
      <c r="E352" s="5"/>
      <c r="F352" s="5"/>
      <c r="G352" s="5"/>
      <c r="H352" s="5"/>
      <c r="I352" s="5"/>
      <c r="J352" s="112" t="str">
        <f>IF(M349=2,C336,IF(N349=2,G336,IF(M349=5,IF(N349=5,"tasan",""),"")))</f>
        <v>QAT</v>
      </c>
      <c r="K352" s="112"/>
      <c r="L352" s="112"/>
      <c r="M352" s="112"/>
      <c r="N352" s="112"/>
      <c r="O352" s="9"/>
    </row>
  </sheetData>
  <sheetProtection selectLockedCells="1" selectUnlockedCells="1"/>
  <mergeCells count="208">
    <mergeCell ref="C319:D319"/>
    <mergeCell ref="G319:N319"/>
    <mergeCell ref="K321:L321"/>
    <mergeCell ref="J330:N330"/>
    <mergeCell ref="J311:N311"/>
    <mergeCell ref="J312:N312"/>
    <mergeCell ref="C314:D314"/>
    <mergeCell ref="C315:D315"/>
    <mergeCell ref="G315:N315"/>
    <mergeCell ref="C316:D316"/>
    <mergeCell ref="G316:N316"/>
    <mergeCell ref="C318:D318"/>
    <mergeCell ref="G318:N318"/>
    <mergeCell ref="J1:N1"/>
    <mergeCell ref="J2:N2"/>
    <mergeCell ref="C4:D4"/>
    <mergeCell ref="C5:D5"/>
    <mergeCell ref="C6:D6"/>
    <mergeCell ref="C8:D8"/>
    <mergeCell ref="G5:N5"/>
    <mergeCell ref="G6:N6"/>
    <mergeCell ref="G8:N8"/>
    <mergeCell ref="C32:D32"/>
    <mergeCell ref="G32:N32"/>
    <mergeCell ref="K34:L34"/>
    <mergeCell ref="J43:N43"/>
    <mergeCell ref="C9:D9"/>
    <mergeCell ref="K11:L11"/>
    <mergeCell ref="J20:N20"/>
    <mergeCell ref="J24:N24"/>
    <mergeCell ref="J25:N25"/>
    <mergeCell ref="G9:N9"/>
    <mergeCell ref="C27:D27"/>
    <mergeCell ref="C28:D28"/>
    <mergeCell ref="G28:N28"/>
    <mergeCell ref="C51:D51"/>
    <mergeCell ref="G51:N51"/>
    <mergeCell ref="C53:D53"/>
    <mergeCell ref="G53:N53"/>
    <mergeCell ref="C54:D54"/>
    <mergeCell ref="G54:N54"/>
    <mergeCell ref="J46:N46"/>
    <mergeCell ref="J47:N47"/>
    <mergeCell ref="C49:D49"/>
    <mergeCell ref="C50:D50"/>
    <mergeCell ref="G50:N50"/>
    <mergeCell ref="C73:D73"/>
    <mergeCell ref="G73:N73"/>
    <mergeCell ref="C75:D75"/>
    <mergeCell ref="G75:N75"/>
    <mergeCell ref="C76:D76"/>
    <mergeCell ref="G76:N76"/>
    <mergeCell ref="K56:L56"/>
    <mergeCell ref="J65:N65"/>
    <mergeCell ref="J68:N68"/>
    <mergeCell ref="J69:N69"/>
    <mergeCell ref="C71:D71"/>
    <mergeCell ref="C72:D72"/>
    <mergeCell ref="G72:N72"/>
    <mergeCell ref="C95:D95"/>
    <mergeCell ref="G95:N95"/>
    <mergeCell ref="C97:D97"/>
    <mergeCell ref="G97:N97"/>
    <mergeCell ref="C98:D98"/>
    <mergeCell ref="G98:N98"/>
    <mergeCell ref="K78:L78"/>
    <mergeCell ref="J87:N87"/>
    <mergeCell ref="J90:N90"/>
    <mergeCell ref="J91:N91"/>
    <mergeCell ref="C93:D93"/>
    <mergeCell ref="C94:D94"/>
    <mergeCell ref="G94:N94"/>
    <mergeCell ref="C117:D117"/>
    <mergeCell ref="G117:N117"/>
    <mergeCell ref="C119:D119"/>
    <mergeCell ref="G119:N119"/>
    <mergeCell ref="C120:D120"/>
    <mergeCell ref="G120:N120"/>
    <mergeCell ref="K100:L100"/>
    <mergeCell ref="J109:N109"/>
    <mergeCell ref="J112:N112"/>
    <mergeCell ref="J113:N113"/>
    <mergeCell ref="C115:D115"/>
    <mergeCell ref="C116:D116"/>
    <mergeCell ref="G116:N116"/>
    <mergeCell ref="C139:D139"/>
    <mergeCell ref="G139:N139"/>
    <mergeCell ref="C141:D141"/>
    <mergeCell ref="G141:N141"/>
    <mergeCell ref="C142:D142"/>
    <mergeCell ref="G142:N142"/>
    <mergeCell ref="K122:L122"/>
    <mergeCell ref="J131:N131"/>
    <mergeCell ref="J134:N134"/>
    <mergeCell ref="J135:N135"/>
    <mergeCell ref="C137:D137"/>
    <mergeCell ref="C138:D138"/>
    <mergeCell ref="G138:N138"/>
    <mergeCell ref="C161:D161"/>
    <mergeCell ref="G161:N161"/>
    <mergeCell ref="C163:D163"/>
    <mergeCell ref="G163:N163"/>
    <mergeCell ref="C164:D164"/>
    <mergeCell ref="G164:N164"/>
    <mergeCell ref="K144:L144"/>
    <mergeCell ref="J153:N153"/>
    <mergeCell ref="J156:N156"/>
    <mergeCell ref="J157:N157"/>
    <mergeCell ref="C159:D159"/>
    <mergeCell ref="C160:D160"/>
    <mergeCell ref="G160:N160"/>
    <mergeCell ref="C183:D183"/>
    <mergeCell ref="G183:N183"/>
    <mergeCell ref="C185:D185"/>
    <mergeCell ref="G185:N185"/>
    <mergeCell ref="C186:D186"/>
    <mergeCell ref="G186:N186"/>
    <mergeCell ref="K166:L166"/>
    <mergeCell ref="J175:N175"/>
    <mergeCell ref="J178:N178"/>
    <mergeCell ref="J179:N179"/>
    <mergeCell ref="C181:D181"/>
    <mergeCell ref="C182:D182"/>
    <mergeCell ref="G182:N182"/>
    <mergeCell ref="C204:D204"/>
    <mergeCell ref="G204:N204"/>
    <mergeCell ref="C205:D205"/>
    <mergeCell ref="G205:N205"/>
    <mergeCell ref="C207:D207"/>
    <mergeCell ref="G207:N207"/>
    <mergeCell ref="K188:L188"/>
    <mergeCell ref="J197:N197"/>
    <mergeCell ref="J200:N200"/>
    <mergeCell ref="J201:N201"/>
    <mergeCell ref="C203:D203"/>
    <mergeCell ref="C225:D225"/>
    <mergeCell ref="C226:D226"/>
    <mergeCell ref="G226:N226"/>
    <mergeCell ref="C227:D227"/>
    <mergeCell ref="G227:N227"/>
    <mergeCell ref="C229:D229"/>
    <mergeCell ref="G229:N229"/>
    <mergeCell ref="C208:D208"/>
    <mergeCell ref="G208:N208"/>
    <mergeCell ref="K210:L210"/>
    <mergeCell ref="J219:N219"/>
    <mergeCell ref="J222:N222"/>
    <mergeCell ref="J223:N223"/>
    <mergeCell ref="J263:N263"/>
    <mergeCell ref="C247:D247"/>
    <mergeCell ref="C248:D248"/>
    <mergeCell ref="G248:N248"/>
    <mergeCell ref="C249:D249"/>
    <mergeCell ref="G249:N249"/>
    <mergeCell ref="C230:D230"/>
    <mergeCell ref="G230:N230"/>
    <mergeCell ref="K232:L232"/>
    <mergeCell ref="J241:N241"/>
    <mergeCell ref="J244:N244"/>
    <mergeCell ref="J245:N245"/>
    <mergeCell ref="G292:N292"/>
    <mergeCell ref="C293:D293"/>
    <mergeCell ref="G293:N293"/>
    <mergeCell ref="C31:D31"/>
    <mergeCell ref="G31:N31"/>
    <mergeCell ref="J288:N288"/>
    <mergeCell ref="C273:D273"/>
    <mergeCell ref="G273:N273"/>
    <mergeCell ref="C274:D274"/>
    <mergeCell ref="G274:N274"/>
    <mergeCell ref="K276:L276"/>
    <mergeCell ref="J285:N285"/>
    <mergeCell ref="J266:N266"/>
    <mergeCell ref="J267:N267"/>
    <mergeCell ref="C269:D269"/>
    <mergeCell ref="C270:D270"/>
    <mergeCell ref="G270:N270"/>
    <mergeCell ref="C271:D271"/>
    <mergeCell ref="G271:N271"/>
    <mergeCell ref="C251:D251"/>
    <mergeCell ref="G251:N251"/>
    <mergeCell ref="C252:D252"/>
    <mergeCell ref="G252:N252"/>
    <mergeCell ref="K254:L254"/>
    <mergeCell ref="K343:L343"/>
    <mergeCell ref="J352:N352"/>
    <mergeCell ref="C338:D338"/>
    <mergeCell ref="G338:N338"/>
    <mergeCell ref="C340:D340"/>
    <mergeCell ref="G340:N340"/>
    <mergeCell ref="C341:D341"/>
    <mergeCell ref="G341:N341"/>
    <mergeCell ref="G29:N29"/>
    <mergeCell ref="C29:D29"/>
    <mergeCell ref="J333:N333"/>
    <mergeCell ref="J334:N334"/>
    <mergeCell ref="C336:D336"/>
    <mergeCell ref="C337:D337"/>
    <mergeCell ref="G337:N337"/>
    <mergeCell ref="C295:D295"/>
    <mergeCell ref="G295:N295"/>
    <mergeCell ref="C296:D296"/>
    <mergeCell ref="G296:N296"/>
    <mergeCell ref="K298:L298"/>
    <mergeCell ref="J307:N307"/>
    <mergeCell ref="J289:N289"/>
    <mergeCell ref="C291:D291"/>
    <mergeCell ref="C292:D292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9"/>
  <sheetViews>
    <sheetView topLeftCell="A79" zoomScale="75" zoomScaleNormal="75" workbookViewId="0">
      <selection activeCell="C97" sqref="C97:D97"/>
    </sheetView>
  </sheetViews>
  <sheetFormatPr defaultRowHeight="18" customHeight="1" x14ac:dyDescent="0.25"/>
  <cols>
    <col min="1" max="1" width="2.33203125" style="78" customWidth="1"/>
    <col min="2" max="2" width="17.33203125" style="78" customWidth="1"/>
    <col min="3" max="3" width="15.5546875" style="78" customWidth="1"/>
    <col min="4" max="4" width="5.109375" style="78" customWidth="1"/>
    <col min="5" max="5" width="6.109375" style="78" customWidth="1"/>
    <col min="6" max="8" width="6.6640625" style="78" customWidth="1"/>
    <col min="9" max="9" width="5.5546875" style="78" customWidth="1"/>
    <col min="10" max="10" width="5.33203125" style="78" customWidth="1"/>
    <col min="11" max="11" width="6.6640625" style="78" customWidth="1"/>
    <col min="12" max="12" width="6.33203125" style="78" customWidth="1"/>
    <col min="13" max="14" width="5.33203125" style="78" customWidth="1"/>
    <col min="15" max="16384" width="8.88671875" style="78"/>
  </cols>
  <sheetData>
    <row r="1" spans="1:14" ht="18" customHeight="1" x14ac:dyDescent="0.25">
      <c r="A1" s="62"/>
      <c r="B1" s="3">
        <v>1</v>
      </c>
      <c r="C1" s="4" t="s">
        <v>20</v>
      </c>
      <c r="D1" s="5"/>
      <c r="E1" s="5"/>
      <c r="F1" s="3"/>
      <c r="G1" s="6" t="s">
        <v>21</v>
      </c>
      <c r="H1" s="7"/>
      <c r="I1" s="8"/>
      <c r="J1" s="115">
        <v>43440</v>
      </c>
      <c r="K1" s="115"/>
      <c r="L1" s="115"/>
      <c r="M1" s="115"/>
      <c r="N1" s="115"/>
    </row>
    <row r="2" spans="1:14" ht="18" customHeight="1" x14ac:dyDescent="0.25">
      <c r="A2" s="62"/>
      <c r="B2" s="10"/>
      <c r="C2" s="10" t="s">
        <v>22</v>
      </c>
      <c r="D2" s="5"/>
      <c r="E2" s="5"/>
      <c r="F2" s="3"/>
      <c r="G2" s="6" t="s">
        <v>23</v>
      </c>
      <c r="H2" s="7"/>
      <c r="I2" s="8"/>
      <c r="J2" s="116" t="s">
        <v>24</v>
      </c>
      <c r="K2" s="116"/>
      <c r="L2" s="116"/>
      <c r="M2" s="116"/>
      <c r="N2" s="116"/>
    </row>
    <row r="3" spans="1:14" ht="18" customHeight="1" x14ac:dyDescent="0.25">
      <c r="A3" s="62"/>
      <c r="B3" s="3"/>
      <c r="C3" s="11"/>
      <c r="D3" s="5"/>
      <c r="E3" s="5"/>
      <c r="F3" s="5"/>
      <c r="G3" s="12"/>
      <c r="H3" s="5"/>
      <c r="I3" s="5"/>
      <c r="J3" s="5"/>
      <c r="K3" s="5"/>
      <c r="L3" s="5"/>
      <c r="M3" s="5"/>
      <c r="N3" s="5"/>
    </row>
    <row r="4" spans="1:14" ht="18" customHeight="1" x14ac:dyDescent="0.25">
      <c r="A4" s="9"/>
      <c r="B4" s="14" t="s">
        <v>25</v>
      </c>
      <c r="C4" s="117" t="s">
        <v>105</v>
      </c>
      <c r="D4" s="117"/>
      <c r="E4" s="15"/>
      <c r="F4" s="14" t="s">
        <v>25</v>
      </c>
      <c r="G4" s="16" t="s">
        <v>63</v>
      </c>
      <c r="H4" s="17"/>
      <c r="I4" s="17"/>
      <c r="J4" s="17"/>
      <c r="K4" s="17"/>
      <c r="L4" s="17"/>
      <c r="M4" s="17"/>
      <c r="N4" s="18"/>
    </row>
    <row r="5" spans="1:14" ht="18" customHeight="1" x14ac:dyDescent="0.25">
      <c r="A5" s="9"/>
      <c r="B5" s="19" t="s">
        <v>26</v>
      </c>
      <c r="C5" s="121" t="s">
        <v>205</v>
      </c>
      <c r="D5" s="123"/>
      <c r="E5" s="20"/>
      <c r="F5" s="21" t="s">
        <v>27</v>
      </c>
      <c r="G5" s="113" t="s">
        <v>64</v>
      </c>
      <c r="H5" s="113"/>
      <c r="I5" s="113"/>
      <c r="J5" s="113"/>
      <c r="K5" s="113"/>
      <c r="L5" s="113"/>
      <c r="M5" s="113"/>
      <c r="N5" s="113"/>
    </row>
    <row r="6" spans="1:14" ht="18" customHeight="1" x14ac:dyDescent="0.25">
      <c r="A6" s="9"/>
      <c r="B6" s="22" t="s">
        <v>28</v>
      </c>
      <c r="C6" s="121" t="s">
        <v>74</v>
      </c>
      <c r="D6" s="123"/>
      <c r="E6" s="20"/>
      <c r="F6" s="23" t="s">
        <v>29</v>
      </c>
      <c r="G6" s="121" t="s">
        <v>102</v>
      </c>
      <c r="H6" s="122"/>
      <c r="I6" s="122"/>
      <c r="J6" s="122"/>
      <c r="K6" s="122"/>
      <c r="L6" s="122"/>
      <c r="M6" s="122"/>
      <c r="N6" s="123"/>
    </row>
    <row r="7" spans="1:14" ht="18" customHeight="1" x14ac:dyDescent="0.25">
      <c r="A7" s="62"/>
      <c r="B7" s="24" t="s">
        <v>30</v>
      </c>
      <c r="C7" s="25"/>
      <c r="D7" s="26"/>
      <c r="E7" s="27"/>
      <c r="F7" s="24" t="s">
        <v>30</v>
      </c>
      <c r="G7" s="25"/>
      <c r="H7" s="28"/>
      <c r="I7" s="28"/>
      <c r="J7" s="28"/>
      <c r="K7" s="28"/>
      <c r="L7" s="28"/>
      <c r="M7" s="28"/>
      <c r="N7" s="28"/>
    </row>
    <row r="8" spans="1:14" ht="18" customHeight="1" x14ac:dyDescent="0.25">
      <c r="A8" s="9"/>
      <c r="B8" s="29"/>
      <c r="C8" s="121" t="s">
        <v>205</v>
      </c>
      <c r="D8" s="123"/>
      <c r="E8" s="20"/>
      <c r="F8" s="30"/>
      <c r="G8" s="114"/>
      <c r="H8" s="114"/>
      <c r="I8" s="114"/>
      <c r="J8" s="114"/>
      <c r="K8" s="114"/>
      <c r="L8" s="114"/>
      <c r="M8" s="114"/>
      <c r="N8" s="114"/>
    </row>
    <row r="9" spans="1:14" ht="18" customHeight="1" x14ac:dyDescent="0.25">
      <c r="A9" s="9"/>
      <c r="B9" s="31"/>
      <c r="C9" s="113"/>
      <c r="D9" s="113"/>
      <c r="E9" s="20"/>
      <c r="F9" s="32"/>
      <c r="G9" s="113"/>
      <c r="H9" s="113"/>
      <c r="I9" s="113"/>
      <c r="J9" s="113"/>
      <c r="K9" s="113"/>
      <c r="L9" s="113"/>
      <c r="M9" s="113"/>
      <c r="N9" s="113"/>
    </row>
    <row r="10" spans="1:14" ht="18" customHeight="1" x14ac:dyDescent="0.25">
      <c r="A10" s="62"/>
      <c r="B10" s="5"/>
      <c r="C10" s="5"/>
      <c r="D10" s="5"/>
      <c r="E10" s="5"/>
      <c r="F10" s="12" t="s">
        <v>31</v>
      </c>
      <c r="G10" s="12"/>
      <c r="H10" s="12"/>
      <c r="I10" s="12"/>
      <c r="J10" s="5"/>
      <c r="K10" s="5"/>
      <c r="L10" s="5"/>
      <c r="M10" s="33"/>
      <c r="N10" s="3"/>
    </row>
    <row r="11" spans="1:14" ht="18" customHeight="1" x14ac:dyDescent="0.25">
      <c r="A11" s="62"/>
      <c r="B11" s="10" t="s">
        <v>32</v>
      </c>
      <c r="C11" s="5"/>
      <c r="D11" s="5"/>
      <c r="E11" s="5"/>
      <c r="F11" s="34" t="s">
        <v>33</v>
      </c>
      <c r="G11" s="34" t="s">
        <v>34</v>
      </c>
      <c r="H11" s="34" t="s">
        <v>35</v>
      </c>
      <c r="I11" s="34" t="s">
        <v>36</v>
      </c>
      <c r="J11" s="34" t="s">
        <v>37</v>
      </c>
      <c r="K11" s="111" t="s">
        <v>38</v>
      </c>
      <c r="L11" s="111"/>
      <c r="M11" s="34" t="s">
        <v>39</v>
      </c>
      <c r="N11" s="34" t="s">
        <v>40</v>
      </c>
    </row>
    <row r="12" spans="1:14" ht="18" customHeight="1" x14ac:dyDescent="0.25">
      <c r="A12" s="9"/>
      <c r="B12" s="35" t="s">
        <v>41</v>
      </c>
      <c r="C12" s="36" t="str">
        <f>IF(C5&gt;"",C5,"")</f>
        <v>Berner Sondre</v>
      </c>
      <c r="D12" s="36" t="str">
        <f>IF(G5&gt;"",G5,"")</f>
        <v>O´CONNOR Miikka</v>
      </c>
      <c r="E12" s="36" t="str">
        <f>IF(E5&gt;"",E5&amp;" - "&amp;I5,"")</f>
        <v/>
      </c>
      <c r="F12" s="37">
        <v>9</v>
      </c>
      <c r="G12" s="37">
        <v>-5</v>
      </c>
      <c r="H12" s="37">
        <v>4</v>
      </c>
      <c r="I12" s="37">
        <v>-8</v>
      </c>
      <c r="J12" s="37">
        <v>-10</v>
      </c>
      <c r="K12" s="38">
        <f>IF(ISBLANK(F12),"",COUNTIF(F12:J12,"&gt;=0"))</f>
        <v>2</v>
      </c>
      <c r="L12" s="39">
        <f>IF(ISBLANK(F12),"",(IF(LEFT(F12,1)="-",1,0)+IF(LEFT(G12,1)="-",1,0)+IF(LEFT(H12,1)="-",1,0)+IF(LEFT(I12,1)="-",1,0)+IF(LEFT(J12,1)="-",1,0)))</f>
        <v>3</v>
      </c>
      <c r="M12" s="40" t="str">
        <f t="shared" ref="M12:N16" si="0">IF(K12=3,1,"")</f>
        <v/>
      </c>
      <c r="N12" s="41">
        <f t="shared" si="0"/>
        <v>1</v>
      </c>
    </row>
    <row r="13" spans="1:14" ht="18" customHeight="1" x14ac:dyDescent="0.25">
      <c r="A13" s="9"/>
      <c r="B13" s="35" t="s">
        <v>42</v>
      </c>
      <c r="C13" s="36" t="str">
        <f>IF(C6&gt;"",C6,"")</f>
        <v>Haug Borgar</v>
      </c>
      <c r="D13" s="36" t="str">
        <f>IF(G6&gt;"",G6,"")</f>
        <v>OLAH Benedek</v>
      </c>
      <c r="E13" s="36" t="str">
        <f>IF(E6&gt;"",E6&amp;" - "&amp;I6,"")</f>
        <v/>
      </c>
      <c r="F13" s="37">
        <v>-6</v>
      </c>
      <c r="G13" s="37">
        <v>-8</v>
      </c>
      <c r="H13" s="37">
        <v>-7</v>
      </c>
      <c r="I13" s="37"/>
      <c r="J13" s="37"/>
      <c r="K13" s="38">
        <f>IF(ISBLANK(F13),"",COUNTIF(F13:J13,"&gt;=0"))</f>
        <v>0</v>
      </c>
      <c r="L13" s="39">
        <f>IF(ISBLANK(F13),"",(IF(LEFT(F13,1)="-",1,0)+IF(LEFT(G13,1)="-",1,0)+IF(LEFT(H13,1)="-",1,0)+IF(LEFT(I13,1)="-",1,0)+IF(LEFT(J13,1)="-",1,0)))</f>
        <v>3</v>
      </c>
      <c r="M13" s="40" t="str">
        <f t="shared" si="0"/>
        <v/>
      </c>
      <c r="N13" s="41">
        <f t="shared" si="0"/>
        <v>1</v>
      </c>
    </row>
    <row r="14" spans="1:14" ht="18" customHeight="1" x14ac:dyDescent="0.25">
      <c r="A14" s="9"/>
      <c r="B14" s="42" t="s">
        <v>43</v>
      </c>
      <c r="C14" s="36" t="str">
        <f>IF(C8&gt;"",C8&amp;" / "&amp;C9,"")</f>
        <v xml:space="preserve">Berner Sondre / </v>
      </c>
      <c r="D14" s="36" t="str">
        <f>IF(G8&gt;"",G8&amp;" / "&amp;G9,"")</f>
        <v/>
      </c>
      <c r="E14" s="43"/>
      <c r="F14" s="44"/>
      <c r="G14" s="37"/>
      <c r="H14" s="37"/>
      <c r="I14" s="45"/>
      <c r="J14" s="45"/>
      <c r="K14" s="38" t="str">
        <f>IF(ISBLANK(F14),"",COUNTIF(F14:J14,"&gt;=0"))</f>
        <v/>
      </c>
      <c r="L14" s="39" t="str">
        <f>IF(ISBLANK(F14),"",(IF(LEFT(F14,1)="-",1,0)+IF(LEFT(G14,1)="-",1,0)+IF(LEFT(H14,1)="-",1,0)+IF(LEFT(I14,1)="-",1,0)+IF(LEFT(J14,1)="-",1,0)))</f>
        <v/>
      </c>
      <c r="M14" s="40" t="str">
        <f t="shared" si="0"/>
        <v/>
      </c>
      <c r="N14" s="41" t="str">
        <f t="shared" si="0"/>
        <v/>
      </c>
    </row>
    <row r="15" spans="1:14" ht="18" customHeight="1" x14ac:dyDescent="0.25">
      <c r="A15" s="9"/>
      <c r="B15" s="35" t="s">
        <v>44</v>
      </c>
      <c r="C15" s="36" t="str">
        <f>IF(C5&gt;"",C5,"")</f>
        <v>Berner Sondre</v>
      </c>
      <c r="D15" s="36" t="str">
        <f>IF(G6&gt;"",G6,"")</f>
        <v>OLAH Benedek</v>
      </c>
      <c r="E15" s="46"/>
      <c r="F15" s="47"/>
      <c r="G15" s="48"/>
      <c r="H15" s="45"/>
      <c r="I15" s="37"/>
      <c r="J15" s="37"/>
      <c r="K15" s="38" t="str">
        <f>IF(ISBLANK(F15),"",COUNTIF(F15:J15,"&gt;=0"))</f>
        <v/>
      </c>
      <c r="L15" s="39" t="str">
        <f>IF(ISBLANK(F15),"",(IF(LEFT(F15,1)="-",1,0)+IF(LEFT(G15,1)="-",1,0)+IF(LEFT(H15,1)="-",1,0)+IF(LEFT(I15,1)="-",1,0)+IF(LEFT(J15,1)="-",1,0)))</f>
        <v/>
      </c>
      <c r="M15" s="40" t="str">
        <f t="shared" si="0"/>
        <v/>
      </c>
      <c r="N15" s="41" t="str">
        <f t="shared" si="0"/>
        <v/>
      </c>
    </row>
    <row r="16" spans="1:14" ht="18" customHeight="1" thickBot="1" x14ac:dyDescent="0.3">
      <c r="A16" s="9"/>
      <c r="B16" s="35" t="s">
        <v>45</v>
      </c>
      <c r="C16" s="36" t="str">
        <f>IF(C6&gt;"",C6,"")</f>
        <v>Haug Borgar</v>
      </c>
      <c r="D16" s="36" t="str">
        <f>IF(G5&gt;"",G5,"")</f>
        <v>O´CONNOR Miikka</v>
      </c>
      <c r="E16" s="46"/>
      <c r="F16" s="44"/>
      <c r="G16" s="37"/>
      <c r="H16" s="37"/>
      <c r="I16" s="37"/>
      <c r="J16" s="37"/>
      <c r="K16" s="38" t="str">
        <f>IF(ISBLANK(F16),"",COUNTIF(F16:J16,"&gt;=0"))</f>
        <v/>
      </c>
      <c r="L16" s="39" t="str">
        <f>IF(ISBLANK(F16),"",(IF(LEFT(F16,1)="-",1,0)+IF(LEFT(G16,1)="-",1,0)+IF(LEFT(H16,1)="-",1,0)+IF(LEFT(I16,1)="-",1,0)+IF(LEFT(J16,1)="-",1,0)))</f>
        <v/>
      </c>
      <c r="M16" s="40" t="str">
        <f t="shared" si="0"/>
        <v/>
      </c>
      <c r="N16" s="41" t="str">
        <f t="shared" si="0"/>
        <v/>
      </c>
    </row>
    <row r="17" spans="1:14" ht="18" customHeight="1" thickBot="1" x14ac:dyDescent="0.3">
      <c r="A17" s="62"/>
      <c r="B17" s="5"/>
      <c r="C17" s="5"/>
      <c r="D17" s="5"/>
      <c r="E17" s="5"/>
      <c r="F17" s="5"/>
      <c r="G17" s="5"/>
      <c r="H17" s="5"/>
      <c r="I17" s="49" t="s">
        <v>46</v>
      </c>
      <c r="J17" s="50"/>
      <c r="K17" s="51">
        <f>IF(ISBLANK(C5),"",SUM(K12:K16))</f>
        <v>2</v>
      </c>
      <c r="L17" s="51">
        <f>IF(ISBLANK(G5),"",SUM(L12:L16))</f>
        <v>6</v>
      </c>
      <c r="M17" s="52">
        <f>IF(ISBLANK(F12),"",SUM(M12:M16))</f>
        <v>0</v>
      </c>
      <c r="N17" s="53">
        <f>IF(ISBLANK(F12),"",SUM(N12:N16))</f>
        <v>2</v>
      </c>
    </row>
    <row r="18" spans="1:14" ht="18" customHeight="1" x14ac:dyDescent="0.25">
      <c r="A18" s="62"/>
      <c r="B18" s="5" t="s">
        <v>47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ht="18" customHeight="1" x14ac:dyDescent="0.25">
      <c r="A19" s="62"/>
      <c r="B19" s="54"/>
      <c r="C19" s="5" t="s">
        <v>48</v>
      </c>
      <c r="D19" s="5" t="s">
        <v>49</v>
      </c>
      <c r="E19" s="3"/>
      <c r="F19" s="5"/>
      <c r="G19" s="5" t="s">
        <v>50</v>
      </c>
      <c r="H19" s="3"/>
      <c r="I19" s="5"/>
      <c r="J19" s="3" t="s">
        <v>51</v>
      </c>
      <c r="K19" s="3"/>
      <c r="L19" s="5"/>
      <c r="M19" s="5"/>
      <c r="N19" s="5"/>
    </row>
    <row r="20" spans="1:14" ht="18" customHeight="1" thickBot="1" x14ac:dyDescent="0.3">
      <c r="A20" s="62"/>
      <c r="B20" s="55"/>
      <c r="C20" s="56" t="str">
        <f>C4</f>
        <v>NOR 1</v>
      </c>
      <c r="D20" s="5" t="str">
        <f>G4</f>
        <v>FIN 1</v>
      </c>
      <c r="E20" s="5"/>
      <c r="F20" s="5"/>
      <c r="G20" s="5"/>
      <c r="H20" s="5"/>
      <c r="I20" s="5"/>
      <c r="J20" s="112" t="str">
        <f>IF(M17=2,C4,IF(N17=2,G4,IF(M17=5,IF(N17=5,"tasan",""),"")))</f>
        <v>FIN 1</v>
      </c>
      <c r="K20" s="112"/>
      <c r="L20" s="112"/>
      <c r="M20" s="112"/>
      <c r="N20" s="112"/>
    </row>
    <row r="21" spans="1:14" ht="18" customHeight="1" x14ac:dyDescent="0.25">
      <c r="A21" s="63"/>
      <c r="B21" s="57"/>
      <c r="C21" s="57"/>
      <c r="D21" s="57"/>
      <c r="E21" s="57"/>
      <c r="F21" s="57"/>
      <c r="G21" s="57"/>
      <c r="H21" s="57"/>
      <c r="I21" s="57"/>
      <c r="J21" s="58"/>
      <c r="K21" s="58"/>
      <c r="L21" s="58"/>
      <c r="M21" s="58"/>
      <c r="N21" s="58"/>
    </row>
    <row r="22" spans="1:14" ht="18" customHeight="1" x14ac:dyDescent="0.3">
      <c r="A22"/>
      <c r="B22"/>
      <c r="C22"/>
      <c r="D22"/>
      <c r="E22"/>
      <c r="F22"/>
      <c r="G22"/>
      <c r="H22"/>
      <c r="I22"/>
      <c r="J22"/>
      <c r="K22"/>
      <c r="L22"/>
      <c r="M22"/>
      <c r="N22"/>
    </row>
    <row r="23" spans="1:14" ht="18" customHeight="1" x14ac:dyDescent="0.3">
      <c r="A23"/>
      <c r="B23"/>
      <c r="C23"/>
      <c r="D23"/>
      <c r="E23"/>
      <c r="F23"/>
      <c r="G23"/>
      <c r="H23"/>
      <c r="I23"/>
      <c r="J23"/>
      <c r="K23"/>
      <c r="L23"/>
      <c r="M23"/>
      <c r="N23"/>
    </row>
    <row r="24" spans="1:14" ht="18" customHeight="1" x14ac:dyDescent="0.3">
      <c r="A24"/>
      <c r="B24" s="3">
        <v>2</v>
      </c>
      <c r="C24" s="4" t="s">
        <v>20</v>
      </c>
      <c r="D24" s="5"/>
      <c r="E24" s="5"/>
      <c r="F24" s="3"/>
      <c r="G24" s="6" t="s">
        <v>21</v>
      </c>
      <c r="H24" s="7"/>
      <c r="I24" s="8"/>
      <c r="J24" s="115">
        <v>43440</v>
      </c>
      <c r="K24" s="115"/>
      <c r="L24" s="115"/>
      <c r="M24" s="115"/>
      <c r="N24" s="115"/>
    </row>
    <row r="25" spans="1:14" ht="18" customHeight="1" x14ac:dyDescent="0.3">
      <c r="A25"/>
      <c r="B25" s="10"/>
      <c r="C25" s="10" t="s">
        <v>22</v>
      </c>
      <c r="D25" s="5"/>
      <c r="E25" s="5"/>
      <c r="F25" s="3"/>
      <c r="G25" s="6" t="s">
        <v>23</v>
      </c>
      <c r="H25" s="7"/>
      <c r="I25" s="8"/>
      <c r="J25" s="116" t="s">
        <v>24</v>
      </c>
      <c r="K25" s="116"/>
      <c r="L25" s="116"/>
      <c r="M25" s="116"/>
      <c r="N25" s="116"/>
    </row>
    <row r="26" spans="1:14" ht="18" customHeight="1" x14ac:dyDescent="0.3">
      <c r="A26"/>
      <c r="B26" s="3"/>
      <c r="C26" s="11"/>
      <c r="D26" s="5"/>
      <c r="E26" s="5"/>
      <c r="F26" s="5"/>
      <c r="G26" s="12"/>
      <c r="H26" s="5"/>
      <c r="I26" s="5"/>
      <c r="J26" s="5"/>
      <c r="K26" s="5"/>
      <c r="L26" s="5"/>
      <c r="M26" s="5"/>
      <c r="N26" s="5"/>
    </row>
    <row r="27" spans="1:14" ht="18" customHeight="1" x14ac:dyDescent="0.3">
      <c r="A27"/>
      <c r="B27" s="14" t="s">
        <v>25</v>
      </c>
      <c r="C27" s="117" t="s">
        <v>108</v>
      </c>
      <c r="D27" s="117"/>
      <c r="E27" s="15"/>
      <c r="F27" s="14" t="s">
        <v>25</v>
      </c>
      <c r="G27" s="16" t="s">
        <v>106</v>
      </c>
      <c r="H27" s="17"/>
      <c r="I27" s="17"/>
      <c r="J27" s="17"/>
      <c r="K27" s="17"/>
      <c r="L27" s="17"/>
      <c r="M27" s="17"/>
      <c r="N27" s="18"/>
    </row>
    <row r="28" spans="1:14" ht="18" customHeight="1" x14ac:dyDescent="0.3">
      <c r="A28"/>
      <c r="B28" s="19" t="s">
        <v>26</v>
      </c>
      <c r="C28" s="113" t="s">
        <v>208</v>
      </c>
      <c r="D28" s="113"/>
      <c r="E28" s="20"/>
      <c r="F28" s="21" t="s">
        <v>27</v>
      </c>
      <c r="G28" s="113" t="s">
        <v>82</v>
      </c>
      <c r="H28" s="113"/>
      <c r="I28" s="113"/>
      <c r="J28" s="113"/>
      <c r="K28" s="113"/>
      <c r="L28" s="113"/>
      <c r="M28" s="113"/>
      <c r="N28" s="113"/>
    </row>
    <row r="29" spans="1:14" ht="18" customHeight="1" x14ac:dyDescent="0.3">
      <c r="A29"/>
      <c r="B29" s="22" t="s">
        <v>28</v>
      </c>
      <c r="C29" s="113" t="s">
        <v>207</v>
      </c>
      <c r="D29" s="113"/>
      <c r="E29" s="20"/>
      <c r="F29" s="23" t="s">
        <v>29</v>
      </c>
      <c r="G29" s="114" t="s">
        <v>206</v>
      </c>
      <c r="H29" s="114"/>
      <c r="I29" s="114"/>
      <c r="J29" s="114"/>
      <c r="K29" s="114"/>
      <c r="L29" s="114"/>
      <c r="M29" s="114"/>
      <c r="N29" s="114"/>
    </row>
    <row r="30" spans="1:14" ht="18" customHeight="1" x14ac:dyDescent="0.3">
      <c r="A30"/>
      <c r="B30" s="24" t="s">
        <v>30</v>
      </c>
      <c r="C30" s="25"/>
      <c r="D30" s="26"/>
      <c r="E30" s="27"/>
      <c r="F30" s="24" t="s">
        <v>30</v>
      </c>
      <c r="G30" s="25"/>
      <c r="H30" s="28"/>
      <c r="I30" s="28"/>
      <c r="J30" s="28"/>
      <c r="K30" s="28"/>
      <c r="L30" s="28"/>
      <c r="M30" s="28"/>
      <c r="N30" s="28"/>
    </row>
    <row r="31" spans="1:14" ht="18" customHeight="1" x14ac:dyDescent="0.3">
      <c r="A31"/>
      <c r="B31" s="29"/>
      <c r="C31" s="113"/>
      <c r="D31" s="113"/>
      <c r="E31" s="20"/>
      <c r="F31" s="30"/>
      <c r="G31" s="114"/>
      <c r="H31" s="114"/>
      <c r="I31" s="114"/>
      <c r="J31" s="114"/>
      <c r="K31" s="114"/>
      <c r="L31" s="114"/>
      <c r="M31" s="114"/>
      <c r="N31" s="114"/>
    </row>
    <row r="32" spans="1:14" ht="18" customHeight="1" x14ac:dyDescent="0.3">
      <c r="A32"/>
      <c r="B32" s="31"/>
      <c r="C32" s="113"/>
      <c r="D32" s="113"/>
      <c r="E32" s="20"/>
      <c r="F32" s="32"/>
      <c r="G32" s="113"/>
      <c r="H32" s="113"/>
      <c r="I32" s="113"/>
      <c r="J32" s="113"/>
      <c r="K32" s="113"/>
      <c r="L32" s="113"/>
      <c r="M32" s="113"/>
      <c r="N32" s="113"/>
    </row>
    <row r="33" spans="1:14" ht="18" customHeight="1" x14ac:dyDescent="0.3">
      <c r="A33"/>
      <c r="B33" s="5"/>
      <c r="C33" s="5"/>
      <c r="D33" s="5"/>
      <c r="E33" s="5"/>
      <c r="F33" s="12" t="s">
        <v>31</v>
      </c>
      <c r="G33" s="12"/>
      <c r="H33" s="12"/>
      <c r="I33" s="12"/>
      <c r="J33" s="5"/>
      <c r="K33" s="5"/>
      <c r="L33" s="5"/>
      <c r="M33" s="33"/>
      <c r="N33" s="3"/>
    </row>
    <row r="34" spans="1:14" ht="18" customHeight="1" x14ac:dyDescent="0.3">
      <c r="A34"/>
      <c r="B34" s="10" t="s">
        <v>32</v>
      </c>
      <c r="C34" s="5"/>
      <c r="D34" s="5"/>
      <c r="E34" s="5"/>
      <c r="F34" s="34" t="s">
        <v>33</v>
      </c>
      <c r="G34" s="34" t="s">
        <v>34</v>
      </c>
      <c r="H34" s="34" t="s">
        <v>35</v>
      </c>
      <c r="I34" s="34" t="s">
        <v>36</v>
      </c>
      <c r="J34" s="34" t="s">
        <v>37</v>
      </c>
      <c r="K34" s="111" t="s">
        <v>38</v>
      </c>
      <c r="L34" s="111"/>
      <c r="M34" s="34" t="s">
        <v>39</v>
      </c>
      <c r="N34" s="34" t="s">
        <v>40</v>
      </c>
    </row>
    <row r="35" spans="1:14" ht="18" customHeight="1" x14ac:dyDescent="0.3">
      <c r="A35"/>
      <c r="B35" s="35" t="s">
        <v>41</v>
      </c>
      <c r="C35" s="36" t="str">
        <f>IF(C28&gt;"",C28,"")</f>
        <v>Isakov Ilia</v>
      </c>
      <c r="D35" s="36" t="str">
        <f>IF(G28&gt;"",G28,"")</f>
        <v>SARSEMBAYEV Dias</v>
      </c>
      <c r="E35" s="36" t="str">
        <f>IF(E28&gt;"",E28&amp;" - "&amp;I28,"")</f>
        <v/>
      </c>
      <c r="F35" s="37">
        <v>-10</v>
      </c>
      <c r="G35" s="37">
        <v>8</v>
      </c>
      <c r="H35" s="37">
        <v>5</v>
      </c>
      <c r="I35" s="37">
        <v>7</v>
      </c>
      <c r="J35" s="37"/>
      <c r="K35" s="38">
        <f>IF(ISBLANK(F35),"",COUNTIF(F35:J35,"&gt;=0"))</f>
        <v>3</v>
      </c>
      <c r="L35" s="39">
        <f>IF(ISBLANK(F35),"",(IF(LEFT(F35,1)="-",1,0)+IF(LEFT(G35,1)="-",1,0)+IF(LEFT(H35,1)="-",1,0)+IF(LEFT(I35,1)="-",1,0)+IF(LEFT(J35,1)="-",1,0)))</f>
        <v>1</v>
      </c>
      <c r="M35" s="40">
        <f t="shared" ref="M35:N39" si="1">IF(K35=3,1,"")</f>
        <v>1</v>
      </c>
      <c r="N35" s="41" t="str">
        <f t="shared" si="1"/>
        <v/>
      </c>
    </row>
    <row r="36" spans="1:14" ht="18" customHeight="1" x14ac:dyDescent="0.3">
      <c r="A36"/>
      <c r="B36" s="35" t="s">
        <v>42</v>
      </c>
      <c r="C36" s="36" t="str">
        <f>IF(C29&gt;"",C29,"")</f>
        <v>Tuytruymov Alexandr</v>
      </c>
      <c r="D36" s="36" t="str">
        <f>IF(G29&gt;"",G29,"")</f>
        <v>KENZHIGULOV Dastan</v>
      </c>
      <c r="E36" s="36" t="str">
        <f>IF(E29&gt;"",E29&amp;" - "&amp;I29,"")</f>
        <v/>
      </c>
      <c r="F36" s="37">
        <v>9</v>
      </c>
      <c r="G36" s="37">
        <v>5</v>
      </c>
      <c r="H36" s="37">
        <v>7</v>
      </c>
      <c r="I36" s="37"/>
      <c r="J36" s="37"/>
      <c r="K36" s="38">
        <f>IF(ISBLANK(F36),"",COUNTIF(F36:J36,"&gt;=0"))</f>
        <v>3</v>
      </c>
      <c r="L36" s="39">
        <f>IF(ISBLANK(F36),"",(IF(LEFT(F36,1)="-",1,0)+IF(LEFT(G36,1)="-",1,0)+IF(LEFT(H36,1)="-",1,0)+IF(LEFT(I36,1)="-",1,0)+IF(LEFT(J36,1)="-",1,0)))</f>
        <v>0</v>
      </c>
      <c r="M36" s="40">
        <f t="shared" si="1"/>
        <v>1</v>
      </c>
      <c r="N36" s="41" t="str">
        <f t="shared" si="1"/>
        <v/>
      </c>
    </row>
    <row r="37" spans="1:14" ht="18" customHeight="1" x14ac:dyDescent="0.3">
      <c r="A37"/>
      <c r="B37" s="42" t="s">
        <v>43</v>
      </c>
      <c r="C37" s="36" t="str">
        <f>IF(C31&gt;"",C31&amp;" / "&amp;C32,"")</f>
        <v/>
      </c>
      <c r="D37" s="36" t="str">
        <f>IF(G31&gt;"",G31&amp;" / "&amp;G32,"")</f>
        <v/>
      </c>
      <c r="E37" s="43"/>
      <c r="F37" s="44"/>
      <c r="G37" s="37"/>
      <c r="H37" s="37"/>
      <c r="I37" s="45"/>
      <c r="J37" s="45"/>
      <c r="K37" s="38" t="str">
        <f>IF(ISBLANK(F37),"",COUNTIF(F37:J37,"&gt;=0"))</f>
        <v/>
      </c>
      <c r="L37" s="39" t="str">
        <f>IF(ISBLANK(F37),"",(IF(LEFT(F37,1)="-",1,0)+IF(LEFT(G37,1)="-",1,0)+IF(LEFT(H37,1)="-",1,0)+IF(LEFT(I37,1)="-",1,0)+IF(LEFT(J37,1)="-",1,0)))</f>
        <v/>
      </c>
      <c r="M37" s="40" t="str">
        <f t="shared" si="1"/>
        <v/>
      </c>
      <c r="N37" s="41" t="str">
        <f t="shared" si="1"/>
        <v/>
      </c>
    </row>
    <row r="38" spans="1:14" ht="18" customHeight="1" x14ac:dyDescent="0.3">
      <c r="A38"/>
      <c r="B38" s="35" t="s">
        <v>44</v>
      </c>
      <c r="C38" s="36" t="str">
        <f>IF(C28&gt;"",C28,"")</f>
        <v>Isakov Ilia</v>
      </c>
      <c r="D38" s="36" t="str">
        <f>IF(G29&gt;"",G29,"")</f>
        <v>KENZHIGULOV Dastan</v>
      </c>
      <c r="E38" s="46"/>
      <c r="F38" s="47"/>
      <c r="G38" s="48"/>
      <c r="H38" s="45"/>
      <c r="I38" s="37"/>
      <c r="J38" s="37"/>
      <c r="K38" s="38" t="str">
        <f>IF(ISBLANK(F38),"",COUNTIF(F38:J38,"&gt;=0"))</f>
        <v/>
      </c>
      <c r="L38" s="39" t="str">
        <f>IF(ISBLANK(F38),"",(IF(LEFT(F38,1)="-",1,0)+IF(LEFT(G38,1)="-",1,0)+IF(LEFT(H38,1)="-",1,0)+IF(LEFT(I38,1)="-",1,0)+IF(LEFT(J38,1)="-",1,0)))</f>
        <v/>
      </c>
      <c r="M38" s="40" t="str">
        <f t="shared" si="1"/>
        <v/>
      </c>
      <c r="N38" s="41" t="str">
        <f t="shared" si="1"/>
        <v/>
      </c>
    </row>
    <row r="39" spans="1:14" ht="18" customHeight="1" thickBot="1" x14ac:dyDescent="0.35">
      <c r="A39"/>
      <c r="B39" s="35" t="s">
        <v>45</v>
      </c>
      <c r="C39" s="36" t="str">
        <f>IF(C29&gt;"",C29,"")</f>
        <v>Tuytruymov Alexandr</v>
      </c>
      <c r="D39" s="36" t="str">
        <f>IF(G28&gt;"",G28,"")</f>
        <v>SARSEMBAYEV Dias</v>
      </c>
      <c r="E39" s="46"/>
      <c r="F39" s="44"/>
      <c r="G39" s="37"/>
      <c r="H39" s="37"/>
      <c r="I39" s="37"/>
      <c r="J39" s="37"/>
      <c r="K39" s="38" t="str">
        <f>IF(ISBLANK(F39),"",COUNTIF(F39:J39,"&gt;=0"))</f>
        <v/>
      </c>
      <c r="L39" s="39" t="str">
        <f>IF(ISBLANK(F39),"",(IF(LEFT(F39,1)="-",1,0)+IF(LEFT(G39,1)="-",1,0)+IF(LEFT(H39,1)="-",1,0)+IF(LEFT(I39,1)="-",1,0)+IF(LEFT(J39,1)="-",1,0)))</f>
        <v/>
      </c>
      <c r="M39" s="40" t="str">
        <f t="shared" si="1"/>
        <v/>
      </c>
      <c r="N39" s="41" t="str">
        <f t="shared" si="1"/>
        <v/>
      </c>
    </row>
    <row r="40" spans="1:14" ht="18" customHeight="1" thickBot="1" x14ac:dyDescent="0.35">
      <c r="A40"/>
      <c r="B40" s="5"/>
      <c r="C40" s="5"/>
      <c r="D40" s="5"/>
      <c r="E40" s="5"/>
      <c r="F40" s="5"/>
      <c r="G40" s="5"/>
      <c r="H40" s="5"/>
      <c r="I40" s="49" t="s">
        <v>46</v>
      </c>
      <c r="J40" s="50"/>
      <c r="K40" s="51">
        <f>IF(ISBLANK(C28),"",SUM(K35:K39))</f>
        <v>6</v>
      </c>
      <c r="L40" s="51">
        <f>IF(ISBLANK(G28),"",SUM(L35:L39))</f>
        <v>1</v>
      </c>
      <c r="M40" s="52">
        <f>IF(ISBLANK(F35),"",SUM(M35:M39))</f>
        <v>2</v>
      </c>
      <c r="N40" s="53">
        <f>IF(ISBLANK(F35),"",SUM(N35:N39))</f>
        <v>0</v>
      </c>
    </row>
    <row r="41" spans="1:14" ht="18" customHeight="1" x14ac:dyDescent="0.3">
      <c r="A41"/>
      <c r="B41" s="5" t="s">
        <v>47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ht="18" customHeight="1" x14ac:dyDescent="0.3">
      <c r="A42"/>
      <c r="B42" s="54"/>
      <c r="C42" s="5" t="s">
        <v>48</v>
      </c>
      <c r="D42" s="5" t="s">
        <v>49</v>
      </c>
      <c r="E42" s="3"/>
      <c r="F42" s="5"/>
      <c r="G42" s="5" t="s">
        <v>50</v>
      </c>
      <c r="H42" s="3"/>
      <c r="I42" s="5"/>
      <c r="J42" s="3" t="s">
        <v>51</v>
      </c>
      <c r="K42" s="3"/>
      <c r="L42" s="5"/>
      <c r="M42" s="5"/>
      <c r="N42" s="5"/>
    </row>
    <row r="43" spans="1:14" ht="18" customHeight="1" thickBot="1" x14ac:dyDescent="0.35">
      <c r="A43"/>
      <c r="B43" s="55"/>
      <c r="C43" s="56" t="str">
        <f>C27</f>
        <v>RUS 3</v>
      </c>
      <c r="D43" s="5" t="str">
        <f>G27</f>
        <v>KAZ 3</v>
      </c>
      <c r="E43" s="5"/>
      <c r="F43" s="5"/>
      <c r="G43" s="5"/>
      <c r="H43" s="5"/>
      <c r="I43" s="5"/>
      <c r="J43" s="112" t="str">
        <f>IF(M40=2,C27,IF(N40=2,G27,IF(M40=5,IF(N40=5,"tasan",""),"")))</f>
        <v>RUS 3</v>
      </c>
      <c r="K43" s="112"/>
      <c r="L43" s="112"/>
      <c r="M43" s="112"/>
      <c r="N43" s="112"/>
    </row>
    <row r="44" spans="1:14" ht="18" customHeight="1" x14ac:dyDescent="0.3">
      <c r="A44"/>
      <c r="B44" s="57"/>
      <c r="C44" s="57"/>
      <c r="D44" s="57"/>
      <c r="E44" s="57"/>
      <c r="F44" s="57"/>
      <c r="G44" s="57"/>
      <c r="H44" s="57"/>
      <c r="I44" s="57"/>
      <c r="J44" s="58"/>
      <c r="K44" s="58"/>
      <c r="L44" s="58"/>
      <c r="M44" s="58"/>
      <c r="N44" s="58"/>
    </row>
    <row r="45" spans="1:14" ht="18" customHeight="1" x14ac:dyDescent="0.3">
      <c r="A45"/>
      <c r="B45" s="60"/>
      <c r="C45" s="60"/>
      <c r="D45" s="60"/>
      <c r="E45" s="60"/>
      <c r="F45" s="60"/>
      <c r="G45" s="60"/>
      <c r="H45" s="60"/>
      <c r="I45" s="60"/>
      <c r="J45" s="61"/>
      <c r="K45" s="61"/>
      <c r="L45" s="61"/>
      <c r="M45" s="61"/>
      <c r="N45" s="61"/>
    </row>
    <row r="46" spans="1:14" ht="18" customHeight="1" x14ac:dyDescent="0.3">
      <c r="A46"/>
      <c r="B46"/>
      <c r="C46"/>
      <c r="D46"/>
      <c r="E46"/>
      <c r="F46"/>
      <c r="G46"/>
      <c r="H46"/>
      <c r="I46"/>
      <c r="J46"/>
      <c r="K46"/>
      <c r="L46"/>
      <c r="M46"/>
      <c r="N46"/>
    </row>
    <row r="47" spans="1:14" ht="18" customHeight="1" x14ac:dyDescent="0.3">
      <c r="A47"/>
      <c r="B47" s="3">
        <v>5</v>
      </c>
      <c r="C47" s="4" t="s">
        <v>20</v>
      </c>
      <c r="D47" s="5"/>
      <c r="E47" s="5"/>
      <c r="F47" s="3"/>
      <c r="G47" s="6" t="s">
        <v>21</v>
      </c>
      <c r="H47" s="7"/>
      <c r="I47" s="8"/>
      <c r="J47" s="115">
        <v>43440</v>
      </c>
      <c r="K47" s="115"/>
      <c r="L47" s="115"/>
      <c r="M47" s="115"/>
      <c r="N47" s="115"/>
    </row>
    <row r="48" spans="1:14" ht="18" customHeight="1" x14ac:dyDescent="0.3">
      <c r="A48"/>
      <c r="B48" s="10"/>
      <c r="C48" s="10" t="s">
        <v>22</v>
      </c>
      <c r="D48" s="5"/>
      <c r="E48" s="5"/>
      <c r="F48" s="3"/>
      <c r="G48" s="6" t="s">
        <v>23</v>
      </c>
      <c r="H48" s="7"/>
      <c r="I48" s="8"/>
      <c r="J48" s="116" t="s">
        <v>24</v>
      </c>
      <c r="K48" s="116"/>
      <c r="L48" s="116"/>
      <c r="M48" s="116"/>
      <c r="N48" s="116"/>
    </row>
    <row r="49" spans="1:14" ht="18" customHeight="1" x14ac:dyDescent="0.3">
      <c r="A49"/>
      <c r="B49" s="3"/>
      <c r="C49" s="11"/>
      <c r="D49" s="5"/>
      <c r="E49" s="5"/>
      <c r="F49" s="5"/>
      <c r="G49" s="12"/>
      <c r="H49" s="5"/>
      <c r="I49" s="5"/>
      <c r="J49" s="5"/>
      <c r="K49" s="5"/>
      <c r="L49" s="5"/>
      <c r="M49" s="5"/>
      <c r="N49" s="5"/>
    </row>
    <row r="50" spans="1:14" ht="18" customHeight="1" x14ac:dyDescent="0.3">
      <c r="A50"/>
      <c r="B50" s="14" t="s">
        <v>25</v>
      </c>
      <c r="C50" s="117" t="s">
        <v>71</v>
      </c>
      <c r="D50" s="117"/>
      <c r="E50" s="15"/>
      <c r="F50" s="14" t="s">
        <v>25</v>
      </c>
      <c r="G50" s="16" t="s">
        <v>240</v>
      </c>
      <c r="H50" s="17"/>
      <c r="I50" s="17"/>
      <c r="J50" s="17"/>
      <c r="K50" s="17"/>
      <c r="L50" s="17"/>
      <c r="M50" s="17"/>
      <c r="N50" s="18"/>
    </row>
    <row r="51" spans="1:14" ht="18" customHeight="1" x14ac:dyDescent="0.3">
      <c r="A51"/>
      <c r="B51" s="19" t="s">
        <v>26</v>
      </c>
      <c r="C51" s="113" t="s">
        <v>242</v>
      </c>
      <c r="D51" s="113"/>
      <c r="E51" s="20"/>
      <c r="F51" s="21" t="s">
        <v>27</v>
      </c>
      <c r="G51" s="114" t="s">
        <v>211</v>
      </c>
      <c r="H51" s="114"/>
      <c r="I51" s="114"/>
      <c r="J51" s="114"/>
      <c r="K51" s="114"/>
      <c r="L51" s="114"/>
      <c r="M51" s="114"/>
      <c r="N51" s="114"/>
    </row>
    <row r="52" spans="1:14" ht="18" customHeight="1" x14ac:dyDescent="0.3">
      <c r="A52"/>
      <c r="B52" s="22" t="s">
        <v>28</v>
      </c>
      <c r="C52" s="113" t="s">
        <v>241</v>
      </c>
      <c r="D52" s="113"/>
      <c r="E52" s="20"/>
      <c r="F52" s="23" t="s">
        <v>29</v>
      </c>
      <c r="G52" s="113" t="s">
        <v>210</v>
      </c>
      <c r="H52" s="113"/>
      <c r="I52" s="113"/>
      <c r="J52" s="113"/>
      <c r="K52" s="113"/>
      <c r="L52" s="113"/>
      <c r="M52" s="113"/>
      <c r="N52" s="113"/>
    </row>
    <row r="53" spans="1:14" ht="18" customHeight="1" x14ac:dyDescent="0.3">
      <c r="A53"/>
      <c r="B53" s="24" t="s">
        <v>30</v>
      </c>
      <c r="C53" s="25"/>
      <c r="D53" s="26"/>
      <c r="E53" s="27"/>
      <c r="F53" s="24" t="s">
        <v>30</v>
      </c>
      <c r="G53" s="25"/>
      <c r="H53" s="28"/>
      <c r="I53" s="28"/>
      <c r="J53" s="28"/>
      <c r="K53" s="28"/>
      <c r="L53" s="28"/>
      <c r="M53" s="28"/>
      <c r="N53" s="28"/>
    </row>
    <row r="54" spans="1:14" ht="18" customHeight="1" x14ac:dyDescent="0.3">
      <c r="A54"/>
      <c r="B54" s="29"/>
      <c r="C54" s="113"/>
      <c r="D54" s="113"/>
      <c r="E54" s="20"/>
      <c r="F54" s="30"/>
      <c r="G54" s="114"/>
      <c r="H54" s="114"/>
      <c r="I54" s="114"/>
      <c r="J54" s="114"/>
      <c r="K54" s="114"/>
      <c r="L54" s="114"/>
      <c r="M54" s="114"/>
      <c r="N54" s="114"/>
    </row>
    <row r="55" spans="1:14" ht="18" customHeight="1" x14ac:dyDescent="0.3">
      <c r="A55"/>
      <c r="B55" s="31"/>
      <c r="C55" s="113"/>
      <c r="D55" s="113"/>
      <c r="E55" s="20"/>
      <c r="F55" s="32"/>
      <c r="G55" s="113"/>
      <c r="H55" s="113"/>
      <c r="I55" s="113"/>
      <c r="J55" s="113"/>
      <c r="K55" s="113"/>
      <c r="L55" s="113"/>
      <c r="M55" s="113"/>
      <c r="N55" s="113"/>
    </row>
    <row r="56" spans="1:14" ht="18" customHeight="1" x14ac:dyDescent="0.3">
      <c r="A56"/>
      <c r="B56" s="5"/>
      <c r="C56" s="5"/>
      <c r="D56" s="5"/>
      <c r="E56" s="5"/>
      <c r="F56" s="12" t="s">
        <v>31</v>
      </c>
      <c r="G56" s="12"/>
      <c r="H56" s="12"/>
      <c r="I56" s="12"/>
      <c r="J56" s="5"/>
      <c r="K56" s="5"/>
      <c r="L56" s="5"/>
      <c r="M56" s="33"/>
      <c r="N56" s="3"/>
    </row>
    <row r="57" spans="1:14" ht="18" customHeight="1" x14ac:dyDescent="0.3">
      <c r="A57"/>
      <c r="B57" s="10" t="s">
        <v>32</v>
      </c>
      <c r="C57" s="5"/>
      <c r="D57" s="5"/>
      <c r="E57" s="5"/>
      <c r="F57" s="34" t="s">
        <v>33</v>
      </c>
      <c r="G57" s="34" t="s">
        <v>34</v>
      </c>
      <c r="H57" s="34" t="s">
        <v>35</v>
      </c>
      <c r="I57" s="34" t="s">
        <v>36</v>
      </c>
      <c r="J57" s="34" t="s">
        <v>37</v>
      </c>
      <c r="K57" s="111" t="s">
        <v>38</v>
      </c>
      <c r="L57" s="111"/>
      <c r="M57" s="34" t="s">
        <v>39</v>
      </c>
      <c r="N57" s="34" t="s">
        <v>40</v>
      </c>
    </row>
    <row r="58" spans="1:14" ht="18" customHeight="1" x14ac:dyDescent="0.3">
      <c r="A58"/>
      <c r="B58" s="35" t="s">
        <v>41</v>
      </c>
      <c r="C58" s="36" t="str">
        <f>IF(C51&gt;"",C51,"")</f>
        <v>RUIZ FRANCISCO</v>
      </c>
      <c r="D58" s="36" t="str">
        <f>IF(G51&gt;"",G51,"")</f>
        <v>MONDAL RAJ</v>
      </c>
      <c r="E58" s="36" t="str">
        <f>IF(E51&gt;"",E51&amp;" - "&amp;I51,"")</f>
        <v/>
      </c>
      <c r="F58" s="37">
        <v>-7</v>
      </c>
      <c r="G58" s="37">
        <v>-7</v>
      </c>
      <c r="H58" s="37">
        <v>-5</v>
      </c>
      <c r="I58" s="37"/>
      <c r="J58" s="37"/>
      <c r="K58" s="38">
        <f>IF(ISBLANK(F58),"",COUNTIF(F58:J58,"&gt;=0"))</f>
        <v>0</v>
      </c>
      <c r="L58" s="39">
        <f>IF(ISBLANK(F58),"",(IF(LEFT(F58,1)="-",1,0)+IF(LEFT(G58,1)="-",1,0)+IF(LEFT(H58,1)="-",1,0)+IF(LEFT(I58,1)="-",1,0)+IF(LEFT(J58,1)="-",1,0)))</f>
        <v>3</v>
      </c>
      <c r="M58" s="40" t="str">
        <f t="shared" ref="M58:N62" si="2">IF(K58=3,1,"")</f>
        <v/>
      </c>
      <c r="N58" s="41">
        <f t="shared" si="2"/>
        <v>1</v>
      </c>
    </row>
    <row r="59" spans="1:14" ht="18" customHeight="1" x14ac:dyDescent="0.3">
      <c r="A59"/>
      <c r="B59" s="35" t="s">
        <v>42</v>
      </c>
      <c r="C59" s="36" t="str">
        <f>IF(C52&gt;"",C52,"")</f>
        <v>LILLO ALBERTO</v>
      </c>
      <c r="D59" s="36" t="str">
        <f>IF(G52&gt;"",G52,"")</f>
        <v>Correa Cecilio</v>
      </c>
      <c r="E59" s="36" t="str">
        <f>IF(E52&gt;"",E52&amp;" - "&amp;I52,"")</f>
        <v/>
      </c>
      <c r="F59" s="37">
        <v>7</v>
      </c>
      <c r="G59" s="37">
        <v>9</v>
      </c>
      <c r="H59" s="37">
        <v>4</v>
      </c>
      <c r="I59" s="37"/>
      <c r="J59" s="37"/>
      <c r="K59" s="38">
        <f>IF(ISBLANK(F59),"",COUNTIF(F59:J59,"&gt;=0"))</f>
        <v>3</v>
      </c>
      <c r="L59" s="39">
        <f>IF(ISBLANK(F59),"",(IF(LEFT(F59,1)="-",1,0)+IF(LEFT(G59,1)="-",1,0)+IF(LEFT(H59,1)="-",1,0)+IF(LEFT(I59,1)="-",1,0)+IF(LEFT(J59,1)="-",1,0)))</f>
        <v>0</v>
      </c>
      <c r="M59" s="40">
        <f t="shared" si="2"/>
        <v>1</v>
      </c>
      <c r="N59" s="41" t="str">
        <f t="shared" si="2"/>
        <v/>
      </c>
    </row>
    <row r="60" spans="1:14" ht="18" customHeight="1" x14ac:dyDescent="0.3">
      <c r="A60"/>
      <c r="B60" s="42" t="s">
        <v>43</v>
      </c>
      <c r="C60" s="36" t="str">
        <f>IF(C54&gt;"",C54&amp;" / "&amp;C55,"")</f>
        <v/>
      </c>
      <c r="D60" s="36" t="str">
        <f>IF(G54&gt;"",G54&amp;" / "&amp;G55,"")</f>
        <v/>
      </c>
      <c r="E60" s="43"/>
      <c r="F60" s="44">
        <v>9</v>
      </c>
      <c r="G60" s="37">
        <v>-5</v>
      </c>
      <c r="H60" s="37">
        <v>-10</v>
      </c>
      <c r="I60" s="45">
        <v>-8</v>
      </c>
      <c r="J60" s="45"/>
      <c r="K60" s="38">
        <f>IF(ISBLANK(F60),"",COUNTIF(F60:J60,"&gt;=0"))</f>
        <v>1</v>
      </c>
      <c r="L60" s="39">
        <f>IF(ISBLANK(F60),"",(IF(LEFT(F60,1)="-",1,0)+IF(LEFT(G60,1)="-",1,0)+IF(LEFT(H60,1)="-",1,0)+IF(LEFT(I60,1)="-",1,0)+IF(LEFT(J60,1)="-",1,0)))</f>
        <v>3</v>
      </c>
      <c r="M60" s="40" t="str">
        <f t="shared" si="2"/>
        <v/>
      </c>
      <c r="N60" s="41">
        <f t="shared" si="2"/>
        <v>1</v>
      </c>
    </row>
    <row r="61" spans="1:14" ht="18" customHeight="1" x14ac:dyDescent="0.3">
      <c r="A61"/>
      <c r="B61" s="35" t="s">
        <v>44</v>
      </c>
      <c r="C61" s="36" t="str">
        <f>IF(C51&gt;"",C51,"")</f>
        <v>RUIZ FRANCISCO</v>
      </c>
      <c r="D61" s="36" t="str">
        <f>IF(G52&gt;"",G52,"")</f>
        <v>Correa Cecilio</v>
      </c>
      <c r="E61" s="46"/>
      <c r="F61" s="47"/>
      <c r="G61" s="48"/>
      <c r="H61" s="45"/>
      <c r="I61" s="37"/>
      <c r="J61" s="37"/>
      <c r="K61" s="38" t="str">
        <f>IF(ISBLANK(F61),"",COUNTIF(F61:J61,"&gt;=0"))</f>
        <v/>
      </c>
      <c r="L61" s="39" t="str">
        <f>IF(ISBLANK(F61),"",(IF(LEFT(F61,1)="-",1,0)+IF(LEFT(G61,1)="-",1,0)+IF(LEFT(H61,1)="-",1,0)+IF(LEFT(I61,1)="-",1,0)+IF(LEFT(J61,1)="-",1,0)))</f>
        <v/>
      </c>
      <c r="M61" s="40" t="str">
        <f t="shared" si="2"/>
        <v/>
      </c>
      <c r="N61" s="41" t="str">
        <f t="shared" si="2"/>
        <v/>
      </c>
    </row>
    <row r="62" spans="1:14" ht="18" customHeight="1" thickBot="1" x14ac:dyDescent="0.35">
      <c r="A62"/>
      <c r="B62" s="35" t="s">
        <v>45</v>
      </c>
      <c r="C62" s="36" t="str">
        <f>IF(C52&gt;"",C52,"")</f>
        <v>LILLO ALBERTO</v>
      </c>
      <c r="D62" s="36" t="str">
        <f>IF(G51&gt;"",G51,"")</f>
        <v>MONDAL RAJ</v>
      </c>
      <c r="E62" s="46"/>
      <c r="F62" s="44"/>
      <c r="G62" s="37"/>
      <c r="H62" s="37"/>
      <c r="I62" s="37"/>
      <c r="J62" s="37"/>
      <c r="K62" s="38" t="str">
        <f>IF(ISBLANK(F62),"",COUNTIF(F62:J62,"&gt;=0"))</f>
        <v/>
      </c>
      <c r="L62" s="39" t="str">
        <f>IF(ISBLANK(F62),"",(IF(LEFT(F62,1)="-",1,0)+IF(LEFT(G62,1)="-",1,0)+IF(LEFT(H62,1)="-",1,0)+IF(LEFT(I62,1)="-",1,0)+IF(LEFT(J62,1)="-",1,0)))</f>
        <v/>
      </c>
      <c r="M62" s="40" t="str">
        <f t="shared" si="2"/>
        <v/>
      </c>
      <c r="N62" s="41" t="str">
        <f t="shared" si="2"/>
        <v/>
      </c>
    </row>
    <row r="63" spans="1:14" ht="18" customHeight="1" thickBot="1" x14ac:dyDescent="0.35">
      <c r="A63"/>
      <c r="B63" s="5"/>
      <c r="C63" s="5"/>
      <c r="D63" s="5"/>
      <c r="E63" s="5"/>
      <c r="F63" s="5"/>
      <c r="G63" s="5"/>
      <c r="H63" s="5"/>
      <c r="I63" s="49" t="s">
        <v>46</v>
      </c>
      <c r="J63" s="50"/>
      <c r="K63" s="51">
        <f>IF(ISBLANK(C51),"",SUM(K58:K62))</f>
        <v>4</v>
      </c>
      <c r="L63" s="51">
        <f>IF(ISBLANK(G51),"",SUM(L58:L62))</f>
        <v>6</v>
      </c>
      <c r="M63" s="52">
        <f>IF(ISBLANK(F58),"",SUM(M58:M62))</f>
        <v>1</v>
      </c>
      <c r="N63" s="53">
        <f>IF(ISBLANK(F58),"",SUM(N58:N62))</f>
        <v>2</v>
      </c>
    </row>
    <row r="64" spans="1:14" ht="18" customHeight="1" x14ac:dyDescent="0.3">
      <c r="A64"/>
      <c r="B64" s="5" t="s">
        <v>47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ht="18" customHeight="1" x14ac:dyDescent="0.3">
      <c r="A65"/>
      <c r="B65" s="54"/>
      <c r="C65" s="5" t="s">
        <v>48</v>
      </c>
      <c r="D65" s="5" t="s">
        <v>49</v>
      </c>
      <c r="E65" s="3"/>
      <c r="F65" s="5"/>
      <c r="G65" s="5" t="s">
        <v>50</v>
      </c>
      <c r="H65" s="3"/>
      <c r="I65" s="5"/>
      <c r="J65" s="3" t="s">
        <v>51</v>
      </c>
      <c r="K65" s="3"/>
      <c r="L65" s="5"/>
      <c r="M65" s="5"/>
      <c r="N65" s="5"/>
    </row>
    <row r="66" spans="1:14" ht="18" customHeight="1" thickBot="1" x14ac:dyDescent="0.35">
      <c r="A66"/>
      <c r="B66" s="55"/>
      <c r="C66" s="56" t="str">
        <f>C50</f>
        <v>ESP 1</v>
      </c>
      <c r="D66" s="5" t="str">
        <f>G50</f>
        <v>VEN / IND</v>
      </c>
      <c r="E66" s="5"/>
      <c r="F66" s="5"/>
      <c r="G66" s="5"/>
      <c r="H66" s="5"/>
      <c r="I66" s="5"/>
      <c r="J66" s="112" t="str">
        <f>IF(M63=2,C50,IF(N63=2,G50,IF(M63=5,IF(N63=5,"tasan",""),"")))</f>
        <v>VEN / IND</v>
      </c>
      <c r="K66" s="112"/>
      <c r="L66" s="112"/>
      <c r="M66" s="112"/>
      <c r="N66" s="112"/>
    </row>
    <row r="67" spans="1:14" ht="18" customHeight="1" x14ac:dyDescent="0.3">
      <c r="A67"/>
      <c r="B67" s="57"/>
      <c r="C67" s="57"/>
      <c r="D67" s="57"/>
      <c r="E67" s="57"/>
      <c r="F67" s="57"/>
      <c r="G67" s="57"/>
      <c r="H67" s="57"/>
      <c r="I67" s="57"/>
      <c r="J67" s="58"/>
      <c r="K67" s="58"/>
      <c r="L67" s="58"/>
      <c r="M67" s="58"/>
      <c r="N67" s="58"/>
    </row>
    <row r="68" spans="1:14" ht="18" customHeight="1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</row>
    <row r="69" spans="1:14" ht="18" customHeight="1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</row>
    <row r="70" spans="1:14" ht="18" customHeight="1" x14ac:dyDescent="0.3">
      <c r="A70"/>
      <c r="B70" s="3">
        <v>9</v>
      </c>
      <c r="C70" s="4" t="s">
        <v>20</v>
      </c>
      <c r="D70" s="5"/>
      <c r="E70" s="5"/>
      <c r="F70" s="3"/>
      <c r="G70" s="6" t="s">
        <v>21</v>
      </c>
      <c r="H70" s="7"/>
      <c r="I70" s="8"/>
      <c r="J70" s="115">
        <v>43440</v>
      </c>
      <c r="K70" s="115"/>
      <c r="L70" s="115"/>
      <c r="M70" s="115"/>
      <c r="N70" s="115"/>
    </row>
    <row r="71" spans="1:14" ht="18" customHeight="1" x14ac:dyDescent="0.3">
      <c r="A71"/>
      <c r="B71" s="10"/>
      <c r="C71" s="10" t="s">
        <v>22</v>
      </c>
      <c r="D71" s="5"/>
      <c r="E71" s="5"/>
      <c r="F71" s="3"/>
      <c r="G71" s="6" t="s">
        <v>23</v>
      </c>
      <c r="H71" s="7"/>
      <c r="I71" s="8"/>
      <c r="J71" s="116" t="s">
        <v>24</v>
      </c>
      <c r="K71" s="116"/>
      <c r="L71" s="116"/>
      <c r="M71" s="116"/>
      <c r="N71" s="116"/>
    </row>
    <row r="72" spans="1:14" ht="18" customHeight="1" x14ac:dyDescent="0.3">
      <c r="A72"/>
      <c r="B72" s="3"/>
      <c r="C72" s="11"/>
      <c r="D72" s="5"/>
      <c r="E72" s="5"/>
      <c r="F72" s="5"/>
      <c r="G72" s="12"/>
      <c r="H72" s="5"/>
      <c r="I72" s="5"/>
      <c r="J72" s="5"/>
      <c r="K72" s="5"/>
      <c r="L72" s="5"/>
      <c r="M72" s="5"/>
      <c r="N72" s="5"/>
    </row>
    <row r="73" spans="1:14" ht="18" customHeight="1" x14ac:dyDescent="0.3">
      <c r="A73"/>
      <c r="B73" s="14" t="s">
        <v>25</v>
      </c>
      <c r="C73" s="117" t="s">
        <v>59</v>
      </c>
      <c r="D73" s="117"/>
      <c r="E73" s="15"/>
      <c r="F73" s="14" t="s">
        <v>25</v>
      </c>
      <c r="G73" s="16" t="s">
        <v>115</v>
      </c>
      <c r="H73" s="17"/>
      <c r="I73" s="17"/>
      <c r="J73" s="17"/>
      <c r="K73" s="17"/>
      <c r="L73" s="17"/>
      <c r="M73" s="17"/>
      <c r="N73" s="18"/>
    </row>
    <row r="74" spans="1:14" ht="18" customHeight="1" x14ac:dyDescent="0.3">
      <c r="A74"/>
      <c r="B74" s="19" t="s">
        <v>26</v>
      </c>
      <c r="C74" s="113" t="s">
        <v>147</v>
      </c>
      <c r="D74" s="113"/>
      <c r="E74" s="20"/>
      <c r="F74" s="21" t="s">
        <v>27</v>
      </c>
      <c r="G74" s="114" t="s">
        <v>237</v>
      </c>
      <c r="H74" s="114"/>
      <c r="I74" s="114"/>
      <c r="J74" s="114"/>
      <c r="K74" s="114"/>
      <c r="L74" s="114"/>
      <c r="M74" s="114"/>
      <c r="N74" s="114"/>
    </row>
    <row r="75" spans="1:14" ht="18" customHeight="1" x14ac:dyDescent="0.3">
      <c r="A75"/>
      <c r="B75" s="22" t="s">
        <v>28</v>
      </c>
      <c r="C75" s="113" t="s">
        <v>148</v>
      </c>
      <c r="D75" s="113"/>
      <c r="E75" s="20"/>
      <c r="F75" s="23" t="s">
        <v>29</v>
      </c>
      <c r="G75" s="113" t="s">
        <v>81</v>
      </c>
      <c r="H75" s="113"/>
      <c r="I75" s="113"/>
      <c r="J75" s="113"/>
      <c r="K75" s="113"/>
      <c r="L75" s="113"/>
      <c r="M75" s="113"/>
      <c r="N75" s="113"/>
    </row>
    <row r="76" spans="1:14" ht="18" customHeight="1" x14ac:dyDescent="0.3">
      <c r="A76"/>
      <c r="B76" s="24" t="s">
        <v>30</v>
      </c>
      <c r="C76" s="25"/>
      <c r="D76" s="26"/>
      <c r="E76" s="27"/>
      <c r="F76" s="24" t="s">
        <v>30</v>
      </c>
      <c r="G76" s="25"/>
      <c r="H76" s="28"/>
      <c r="I76" s="28"/>
      <c r="J76" s="28"/>
      <c r="K76" s="28"/>
      <c r="L76" s="28"/>
      <c r="M76" s="28"/>
      <c r="N76" s="28"/>
    </row>
    <row r="77" spans="1:14" ht="18" customHeight="1" x14ac:dyDescent="0.3">
      <c r="A77"/>
      <c r="B77" s="29"/>
      <c r="C77" s="113"/>
      <c r="D77" s="113"/>
      <c r="E77" s="20"/>
      <c r="F77" s="30"/>
      <c r="G77" s="114"/>
      <c r="H77" s="114"/>
      <c r="I77" s="114"/>
      <c r="J77" s="114"/>
      <c r="K77" s="114"/>
      <c r="L77" s="114"/>
      <c r="M77" s="114"/>
      <c r="N77" s="114"/>
    </row>
    <row r="78" spans="1:14" ht="18" customHeight="1" x14ac:dyDescent="0.3">
      <c r="A78"/>
      <c r="B78" s="31"/>
      <c r="C78" s="113"/>
      <c r="D78" s="113"/>
      <c r="E78" s="20"/>
      <c r="F78" s="32"/>
      <c r="G78" s="113"/>
      <c r="H78" s="113"/>
      <c r="I78" s="113"/>
      <c r="J78" s="113"/>
      <c r="K78" s="113"/>
      <c r="L78" s="113"/>
      <c r="M78" s="113"/>
      <c r="N78" s="113"/>
    </row>
    <row r="79" spans="1:14" ht="18" customHeight="1" x14ac:dyDescent="0.3">
      <c r="A79"/>
      <c r="B79" s="5"/>
      <c r="C79" s="5"/>
      <c r="D79" s="5"/>
      <c r="E79" s="5"/>
      <c r="F79" s="12" t="s">
        <v>31</v>
      </c>
      <c r="G79" s="12"/>
      <c r="H79" s="12"/>
      <c r="I79" s="12"/>
      <c r="J79" s="5"/>
      <c r="K79" s="5"/>
      <c r="L79" s="5"/>
      <c r="M79" s="33"/>
      <c r="N79" s="3"/>
    </row>
    <row r="80" spans="1:14" ht="18" customHeight="1" x14ac:dyDescent="0.3">
      <c r="A80"/>
      <c r="B80" s="10" t="s">
        <v>32</v>
      </c>
      <c r="C80" s="5"/>
      <c r="D80" s="5"/>
      <c r="E80" s="5"/>
      <c r="F80" s="34" t="s">
        <v>33</v>
      </c>
      <c r="G80" s="34" t="s">
        <v>34</v>
      </c>
      <c r="H80" s="34" t="s">
        <v>35</v>
      </c>
      <c r="I80" s="34" t="s">
        <v>36</v>
      </c>
      <c r="J80" s="34" t="s">
        <v>37</v>
      </c>
      <c r="K80" s="111" t="s">
        <v>38</v>
      </c>
      <c r="L80" s="111"/>
      <c r="M80" s="34" t="s">
        <v>39</v>
      </c>
      <c r="N80" s="34" t="s">
        <v>40</v>
      </c>
    </row>
    <row r="81" spans="1:14" ht="18" customHeight="1" x14ac:dyDescent="0.3">
      <c r="A81"/>
      <c r="B81" s="35" t="s">
        <v>41</v>
      </c>
      <c r="C81" s="36" t="str">
        <f>IF(C74&gt;"",C74,"")</f>
        <v>GREBENIUK Andriy</v>
      </c>
      <c r="D81" s="36" t="str">
        <f>IF(G74&gt;"",G74,"")</f>
        <v>KELBUGANOV Timur</v>
      </c>
      <c r="E81" s="36" t="str">
        <f>IF(E74&gt;"",E74&amp;" - "&amp;I74,"")</f>
        <v/>
      </c>
      <c r="F81" s="37">
        <v>-4</v>
      </c>
      <c r="G81" s="37">
        <v>-4</v>
      </c>
      <c r="H81" s="37">
        <v>7</v>
      </c>
      <c r="I81" s="37">
        <v>-8</v>
      </c>
      <c r="J81" s="37"/>
      <c r="K81" s="38">
        <f>IF(ISBLANK(F81),"",COUNTIF(F81:J81,"&gt;=0"))</f>
        <v>1</v>
      </c>
      <c r="L81" s="39">
        <f>IF(ISBLANK(F81),"",(IF(LEFT(F81,1)="-",1,0)+IF(LEFT(G81,1)="-",1,0)+IF(LEFT(H81,1)="-",1,0)+IF(LEFT(I81,1)="-",1,0)+IF(LEFT(J81,1)="-",1,0)))</f>
        <v>3</v>
      </c>
      <c r="M81" s="40" t="str">
        <f t="shared" ref="M81:N85" si="3">IF(K81=3,1,"")</f>
        <v/>
      </c>
      <c r="N81" s="41">
        <f t="shared" si="3"/>
        <v>1</v>
      </c>
    </row>
    <row r="82" spans="1:14" ht="18" customHeight="1" x14ac:dyDescent="0.3">
      <c r="A82"/>
      <c r="B82" s="35" t="s">
        <v>42</v>
      </c>
      <c r="C82" s="36" t="str">
        <f>IF(C75&gt;"",C75,"")</f>
        <v>LIMONOV Anton</v>
      </c>
      <c r="D82" s="36" t="str">
        <f>IF(G75&gt;"",G75,"")</f>
        <v>ZHOLUDEV Denis</v>
      </c>
      <c r="E82" s="36" t="str">
        <f>IF(E75&gt;"",E75&amp;" - "&amp;I75,"")</f>
        <v/>
      </c>
      <c r="F82" s="37">
        <v>-10</v>
      </c>
      <c r="G82" s="37">
        <v>8</v>
      </c>
      <c r="H82" s="37">
        <v>-9</v>
      </c>
      <c r="I82" s="37">
        <v>9</v>
      </c>
      <c r="J82" s="37">
        <v>8</v>
      </c>
      <c r="K82" s="38">
        <f>IF(ISBLANK(F82),"",COUNTIF(F82:J82,"&gt;=0"))</f>
        <v>3</v>
      </c>
      <c r="L82" s="39">
        <f>IF(ISBLANK(F82),"",(IF(LEFT(F82,1)="-",1,0)+IF(LEFT(G82,1)="-",1,0)+IF(LEFT(H82,1)="-",1,0)+IF(LEFT(I82,1)="-",1,0)+IF(LEFT(J82,1)="-",1,0)))</f>
        <v>2</v>
      </c>
      <c r="M82" s="40">
        <f t="shared" si="3"/>
        <v>1</v>
      </c>
      <c r="N82" s="41" t="str">
        <f t="shared" si="3"/>
        <v/>
      </c>
    </row>
    <row r="83" spans="1:14" ht="18" customHeight="1" x14ac:dyDescent="0.3">
      <c r="A83"/>
      <c r="B83" s="42" t="s">
        <v>43</v>
      </c>
      <c r="C83" s="36" t="str">
        <f>IF(C77&gt;"",C77&amp;" / "&amp;C78,"")</f>
        <v/>
      </c>
      <c r="D83" s="36" t="str">
        <f>IF(G77&gt;"",G77&amp;" / "&amp;G78,"")</f>
        <v/>
      </c>
      <c r="E83" s="43"/>
      <c r="F83" s="44">
        <v>8</v>
      </c>
      <c r="G83" s="37">
        <v>-10</v>
      </c>
      <c r="H83" s="37">
        <v>-11</v>
      </c>
      <c r="I83" s="45">
        <v>13</v>
      </c>
      <c r="J83" s="45">
        <v>7</v>
      </c>
      <c r="K83" s="38">
        <f>IF(ISBLANK(F83),"",COUNTIF(F83:J83,"&gt;=0"))</f>
        <v>3</v>
      </c>
      <c r="L83" s="39">
        <f>IF(ISBLANK(F83),"",(IF(LEFT(F83,1)="-",1,0)+IF(LEFT(G83,1)="-",1,0)+IF(LEFT(H83,1)="-",1,0)+IF(LEFT(I83,1)="-",1,0)+IF(LEFT(J83,1)="-",1,0)))</f>
        <v>2</v>
      </c>
      <c r="M83" s="40">
        <f t="shared" si="3"/>
        <v>1</v>
      </c>
      <c r="N83" s="41" t="str">
        <f t="shared" si="3"/>
        <v/>
      </c>
    </row>
    <row r="84" spans="1:14" ht="18" customHeight="1" x14ac:dyDescent="0.3">
      <c r="A84"/>
      <c r="B84" s="35" t="s">
        <v>44</v>
      </c>
      <c r="C84" s="36" t="str">
        <f>IF(C74&gt;"",C74,"")</f>
        <v>GREBENIUK Andriy</v>
      </c>
      <c r="D84" s="36" t="str">
        <f>IF(G75&gt;"",G75,"")</f>
        <v>ZHOLUDEV Denis</v>
      </c>
      <c r="E84" s="46"/>
      <c r="F84" s="47"/>
      <c r="G84" s="48"/>
      <c r="H84" s="45"/>
      <c r="I84" s="37"/>
      <c r="J84" s="37"/>
      <c r="K84" s="38" t="str">
        <f>IF(ISBLANK(F84),"",COUNTIF(F84:J84,"&gt;=0"))</f>
        <v/>
      </c>
      <c r="L84" s="39" t="str">
        <f>IF(ISBLANK(F84),"",(IF(LEFT(F84,1)="-",1,0)+IF(LEFT(G84,1)="-",1,0)+IF(LEFT(H84,1)="-",1,0)+IF(LEFT(I84,1)="-",1,0)+IF(LEFT(J84,1)="-",1,0)))</f>
        <v/>
      </c>
      <c r="M84" s="40" t="str">
        <f t="shared" si="3"/>
        <v/>
      </c>
      <c r="N84" s="41" t="str">
        <f t="shared" si="3"/>
        <v/>
      </c>
    </row>
    <row r="85" spans="1:14" ht="18" customHeight="1" thickBot="1" x14ac:dyDescent="0.35">
      <c r="A85"/>
      <c r="B85" s="35" t="s">
        <v>45</v>
      </c>
      <c r="C85" s="36" t="str">
        <f>IF(C75&gt;"",C75,"")</f>
        <v>LIMONOV Anton</v>
      </c>
      <c r="D85" s="36" t="str">
        <f>IF(G74&gt;"",G74,"")</f>
        <v>KELBUGANOV Timur</v>
      </c>
      <c r="E85" s="46"/>
      <c r="F85" s="44"/>
      <c r="G85" s="37"/>
      <c r="H85" s="37"/>
      <c r="I85" s="37"/>
      <c r="J85" s="37"/>
      <c r="K85" s="38" t="str">
        <f>IF(ISBLANK(F85),"",COUNTIF(F85:J85,"&gt;=0"))</f>
        <v/>
      </c>
      <c r="L85" s="39" t="str">
        <f>IF(ISBLANK(F85),"",(IF(LEFT(F85,1)="-",1,0)+IF(LEFT(G85,1)="-",1,0)+IF(LEFT(H85,1)="-",1,0)+IF(LEFT(I85,1)="-",1,0)+IF(LEFT(J85,1)="-",1,0)))</f>
        <v/>
      </c>
      <c r="M85" s="40" t="str">
        <f t="shared" si="3"/>
        <v/>
      </c>
      <c r="N85" s="41" t="str">
        <f t="shared" si="3"/>
        <v/>
      </c>
    </row>
    <row r="86" spans="1:14" ht="18" customHeight="1" thickBot="1" x14ac:dyDescent="0.35">
      <c r="A86"/>
      <c r="B86" s="5"/>
      <c r="C86" s="5"/>
      <c r="D86" s="5"/>
      <c r="E86" s="5"/>
      <c r="F86" s="5"/>
      <c r="G86" s="5"/>
      <c r="H86" s="5"/>
      <c r="I86" s="49" t="s">
        <v>46</v>
      </c>
      <c r="J86" s="50"/>
      <c r="K86" s="51">
        <f>IF(ISBLANK(C74),"",SUM(K81:K85))</f>
        <v>7</v>
      </c>
      <c r="L86" s="51">
        <f>IF(ISBLANK(G74),"",SUM(L81:L85))</f>
        <v>7</v>
      </c>
      <c r="M86" s="52">
        <f>IF(ISBLANK(F81),"",SUM(M81:M85))</f>
        <v>2</v>
      </c>
      <c r="N86" s="53">
        <f>IF(ISBLANK(F81),"",SUM(N81:N85))</f>
        <v>1</v>
      </c>
    </row>
    <row r="87" spans="1:14" ht="18" customHeight="1" x14ac:dyDescent="0.3">
      <c r="A87"/>
      <c r="B87" s="5" t="s">
        <v>47</v>
      </c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ht="18" customHeight="1" x14ac:dyDescent="0.3">
      <c r="A88"/>
      <c r="B88" s="54"/>
      <c r="C88" s="5" t="s">
        <v>48</v>
      </c>
      <c r="D88" s="5" t="s">
        <v>49</v>
      </c>
      <c r="E88" s="3"/>
      <c r="F88" s="5"/>
      <c r="G88" s="5" t="s">
        <v>50</v>
      </c>
      <c r="H88" s="3"/>
      <c r="I88" s="5"/>
      <c r="J88" s="3" t="s">
        <v>51</v>
      </c>
      <c r="K88" s="3"/>
      <c r="L88" s="5"/>
      <c r="M88" s="5"/>
      <c r="N88" s="5"/>
    </row>
    <row r="89" spans="1:14" ht="18" customHeight="1" thickBot="1" x14ac:dyDescent="0.35">
      <c r="A89"/>
      <c r="B89" s="55"/>
      <c r="C89" s="56" t="str">
        <f>C73</f>
        <v>UKR</v>
      </c>
      <c r="D89" s="5" t="str">
        <f>G73</f>
        <v>KAZ 1</v>
      </c>
      <c r="E89" s="5"/>
      <c r="F89" s="5"/>
      <c r="G89" s="5"/>
      <c r="H89" s="5"/>
      <c r="I89" s="5"/>
      <c r="J89" s="112" t="str">
        <f>IF(M86=2,C73,IF(N86=2,G73,IF(M86=5,IF(N86=5,"tasan",""),"")))</f>
        <v>UKR</v>
      </c>
      <c r="K89" s="112"/>
      <c r="L89" s="112"/>
      <c r="M89" s="112"/>
      <c r="N89" s="112"/>
    </row>
    <row r="90" spans="1:14" ht="18" customHeight="1" x14ac:dyDescent="0.3">
      <c r="A90"/>
      <c r="B90" s="57"/>
      <c r="C90" s="57"/>
      <c r="D90" s="57"/>
      <c r="E90" s="57"/>
      <c r="F90" s="57"/>
      <c r="G90" s="57"/>
      <c r="H90" s="57"/>
      <c r="I90" s="57"/>
      <c r="J90" s="58"/>
      <c r="K90" s="58"/>
      <c r="L90" s="58"/>
      <c r="M90" s="58"/>
      <c r="N90" s="58"/>
    </row>
    <row r="91" spans="1:14" ht="18" customHeight="1" x14ac:dyDescent="0.3">
      <c r="A91"/>
      <c r="B91" s="60"/>
      <c r="C91" s="60"/>
      <c r="D91" s="60"/>
      <c r="E91" s="60"/>
      <c r="F91" s="60"/>
      <c r="G91" s="60"/>
      <c r="H91" s="60"/>
      <c r="I91" s="60"/>
      <c r="J91" s="61"/>
      <c r="K91" s="61"/>
      <c r="L91" s="61"/>
      <c r="M91" s="61"/>
      <c r="N91" s="61"/>
    </row>
    <row r="92" spans="1:14" ht="18" customHeight="1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</row>
    <row r="93" spans="1:14" ht="18" customHeight="1" x14ac:dyDescent="0.3">
      <c r="A93"/>
      <c r="B93" s="3">
        <v>12</v>
      </c>
      <c r="C93" s="4" t="s">
        <v>20</v>
      </c>
      <c r="D93" s="5"/>
      <c r="E93" s="5"/>
      <c r="F93" s="3"/>
      <c r="G93" s="6" t="s">
        <v>21</v>
      </c>
      <c r="H93" s="7"/>
      <c r="I93" s="8"/>
      <c r="J93" s="115">
        <v>43440</v>
      </c>
      <c r="K93" s="115"/>
      <c r="L93" s="115"/>
      <c r="M93" s="115"/>
      <c r="N93" s="115"/>
    </row>
    <row r="94" spans="1:14" ht="18" customHeight="1" x14ac:dyDescent="0.3">
      <c r="A94"/>
      <c r="B94" s="10"/>
      <c r="C94" s="10" t="s">
        <v>22</v>
      </c>
      <c r="D94" s="5"/>
      <c r="E94" s="5"/>
      <c r="F94" s="3"/>
      <c r="G94" s="6" t="s">
        <v>23</v>
      </c>
      <c r="H94" s="7"/>
      <c r="I94" s="8"/>
      <c r="J94" s="116" t="s">
        <v>24</v>
      </c>
      <c r="K94" s="116"/>
      <c r="L94" s="116"/>
      <c r="M94" s="116"/>
      <c r="N94" s="116"/>
    </row>
    <row r="95" spans="1:14" ht="18" customHeight="1" x14ac:dyDescent="0.3">
      <c r="A95"/>
      <c r="B95" s="3"/>
      <c r="C95" s="11"/>
      <c r="D95" s="5"/>
      <c r="E95" s="5"/>
      <c r="F95" s="5"/>
      <c r="G95" s="12"/>
      <c r="H95" s="5"/>
      <c r="I95" s="5"/>
      <c r="J95" s="5"/>
      <c r="K95" s="5"/>
      <c r="L95" s="5"/>
      <c r="M95" s="5"/>
      <c r="N95" s="5"/>
    </row>
    <row r="96" spans="1:14" ht="18" customHeight="1" x14ac:dyDescent="0.3">
      <c r="A96"/>
      <c r="B96" s="14" t="s">
        <v>25</v>
      </c>
      <c r="C96" s="117" t="s">
        <v>75</v>
      </c>
      <c r="D96" s="117"/>
      <c r="E96" s="15"/>
      <c r="F96" s="14" t="s">
        <v>25</v>
      </c>
      <c r="G96" s="16" t="s">
        <v>76</v>
      </c>
      <c r="H96" s="17"/>
      <c r="I96" s="17"/>
      <c r="J96" s="17"/>
      <c r="K96" s="17"/>
      <c r="L96" s="17"/>
      <c r="M96" s="17"/>
      <c r="N96" s="18"/>
    </row>
    <row r="97" spans="1:14" ht="18" customHeight="1" x14ac:dyDescent="0.3">
      <c r="A97"/>
      <c r="B97" s="19" t="s">
        <v>26</v>
      </c>
      <c r="C97" s="113" t="s">
        <v>84</v>
      </c>
      <c r="D97" s="113"/>
      <c r="E97" s="20"/>
      <c r="F97" s="21" t="s">
        <v>27</v>
      </c>
      <c r="G97" s="113" t="s">
        <v>220</v>
      </c>
      <c r="H97" s="113"/>
      <c r="I97" s="113"/>
      <c r="J97" s="113"/>
      <c r="K97" s="113"/>
      <c r="L97" s="113"/>
      <c r="M97" s="113"/>
      <c r="N97" s="113"/>
    </row>
    <row r="98" spans="1:14" ht="18" customHeight="1" x14ac:dyDescent="0.3">
      <c r="A98"/>
      <c r="B98" s="22" t="s">
        <v>28</v>
      </c>
      <c r="C98" s="113" t="s">
        <v>66</v>
      </c>
      <c r="D98" s="113"/>
      <c r="E98" s="20"/>
      <c r="F98" s="23" t="s">
        <v>29</v>
      </c>
      <c r="G98" s="114" t="s">
        <v>77</v>
      </c>
      <c r="H98" s="114"/>
      <c r="I98" s="114"/>
      <c r="J98" s="114"/>
      <c r="K98" s="114"/>
      <c r="L98" s="114"/>
      <c r="M98" s="114"/>
      <c r="N98" s="114"/>
    </row>
    <row r="99" spans="1:14" ht="18" customHeight="1" x14ac:dyDescent="0.3">
      <c r="A99"/>
      <c r="B99" s="24" t="s">
        <v>30</v>
      </c>
      <c r="C99" s="25"/>
      <c r="D99" s="26"/>
      <c r="E99" s="27"/>
      <c r="F99" s="24" t="s">
        <v>30</v>
      </c>
      <c r="G99" s="25"/>
      <c r="H99" s="28"/>
      <c r="I99" s="28"/>
      <c r="J99" s="28"/>
      <c r="K99" s="28"/>
      <c r="L99" s="28"/>
      <c r="M99" s="28"/>
      <c r="N99" s="28"/>
    </row>
    <row r="100" spans="1:14" ht="18" customHeight="1" x14ac:dyDescent="0.3">
      <c r="A100"/>
      <c r="B100" s="29"/>
      <c r="C100" s="113" t="s">
        <v>221</v>
      </c>
      <c r="D100" s="113"/>
      <c r="E100" s="20"/>
      <c r="F100" s="30"/>
      <c r="G100" s="114"/>
      <c r="H100" s="114"/>
      <c r="I100" s="114"/>
      <c r="J100" s="114"/>
      <c r="K100" s="114"/>
      <c r="L100" s="114"/>
      <c r="M100" s="114"/>
      <c r="N100" s="114"/>
    </row>
    <row r="101" spans="1:14" ht="18" customHeight="1" x14ac:dyDescent="0.3">
      <c r="A101"/>
      <c r="B101" s="31"/>
      <c r="C101" s="113" t="s">
        <v>84</v>
      </c>
      <c r="D101" s="113"/>
      <c r="E101" s="20"/>
      <c r="F101" s="32"/>
      <c r="G101" s="113"/>
      <c r="H101" s="113"/>
      <c r="I101" s="113"/>
      <c r="J101" s="113"/>
      <c r="K101" s="113"/>
      <c r="L101" s="113"/>
      <c r="M101" s="113"/>
      <c r="N101" s="113"/>
    </row>
    <row r="102" spans="1:14" ht="18" customHeight="1" x14ac:dyDescent="0.3">
      <c r="A102"/>
      <c r="B102" s="5"/>
      <c r="C102" s="5"/>
      <c r="D102" s="5"/>
      <c r="E102" s="5"/>
      <c r="F102" s="12" t="s">
        <v>31</v>
      </c>
      <c r="G102" s="12"/>
      <c r="H102" s="12"/>
      <c r="I102" s="12"/>
      <c r="J102" s="5"/>
      <c r="K102" s="5"/>
      <c r="L102" s="5"/>
      <c r="M102" s="33"/>
      <c r="N102" s="3"/>
    </row>
    <row r="103" spans="1:14" ht="18" customHeight="1" x14ac:dyDescent="0.3">
      <c r="A103"/>
      <c r="B103" s="10" t="s">
        <v>32</v>
      </c>
      <c r="C103" s="5"/>
      <c r="D103" s="5"/>
      <c r="E103" s="5"/>
      <c r="F103" s="34" t="s">
        <v>33</v>
      </c>
      <c r="G103" s="34" t="s">
        <v>34</v>
      </c>
      <c r="H103" s="34" t="s">
        <v>35</v>
      </c>
      <c r="I103" s="34" t="s">
        <v>36</v>
      </c>
      <c r="J103" s="34" t="s">
        <v>37</v>
      </c>
      <c r="K103" s="111" t="s">
        <v>38</v>
      </c>
      <c r="L103" s="111"/>
      <c r="M103" s="34" t="s">
        <v>39</v>
      </c>
      <c r="N103" s="34" t="s">
        <v>40</v>
      </c>
    </row>
    <row r="104" spans="1:14" ht="18" customHeight="1" x14ac:dyDescent="0.3">
      <c r="A104"/>
      <c r="B104" s="35" t="s">
        <v>41</v>
      </c>
      <c r="C104" s="36" t="str">
        <f>IF(C97&gt;"",C97,"")</f>
        <v>Fedotov Petr</v>
      </c>
      <c r="D104" s="36" t="str">
        <f>IF(G97&gt;"",G97,"")</f>
        <v>THIMON Jonathan</v>
      </c>
      <c r="E104" s="36" t="str">
        <f>IF(E97&gt;"",E97&amp;" - "&amp;I97,"")</f>
        <v/>
      </c>
      <c r="F104" s="37">
        <v>-10</v>
      </c>
      <c r="G104" s="37">
        <v>-4</v>
      </c>
      <c r="H104" s="37">
        <v>5</v>
      </c>
      <c r="I104" s="37">
        <v>4</v>
      </c>
      <c r="J104" s="37">
        <v>-10</v>
      </c>
      <c r="K104" s="38">
        <f>IF(ISBLANK(F104),"",COUNTIF(F104:J104,"&gt;=0"))</f>
        <v>2</v>
      </c>
      <c r="L104" s="39">
        <f>IF(ISBLANK(F104),"",(IF(LEFT(F104,1)="-",1,0)+IF(LEFT(G104,1)="-",1,0)+IF(LEFT(H104,1)="-",1,0)+IF(LEFT(I104,1)="-",1,0)+IF(LEFT(J104,1)="-",1,0)))</f>
        <v>3</v>
      </c>
      <c r="M104" s="40" t="str">
        <f t="shared" ref="M104:N108" si="4">IF(K104=3,1,"")</f>
        <v/>
      </c>
      <c r="N104" s="41">
        <f t="shared" si="4"/>
        <v>1</v>
      </c>
    </row>
    <row r="105" spans="1:14" ht="18" customHeight="1" x14ac:dyDescent="0.3">
      <c r="A105"/>
      <c r="B105" s="35" t="s">
        <v>42</v>
      </c>
      <c r="C105" s="36" t="str">
        <f>IF(C98&gt;"",C98,"")</f>
        <v>Nikulin Ivan</v>
      </c>
      <c r="D105" s="36" t="str">
        <f>IF(G98&gt;"",G98,"")</f>
        <v>NETTARP Bruno</v>
      </c>
      <c r="E105" s="36" t="str">
        <f>IF(E98&gt;"",E98&amp;" - "&amp;I98,"")</f>
        <v/>
      </c>
      <c r="F105" s="37">
        <v>9</v>
      </c>
      <c r="G105" s="37">
        <v>8</v>
      </c>
      <c r="H105" s="37">
        <v>8</v>
      </c>
      <c r="I105" s="37"/>
      <c r="J105" s="37"/>
      <c r="K105" s="38">
        <f>IF(ISBLANK(F105),"",COUNTIF(F105:J105,"&gt;=0"))</f>
        <v>3</v>
      </c>
      <c r="L105" s="39">
        <f>IF(ISBLANK(F105),"",(IF(LEFT(F105,1)="-",1,0)+IF(LEFT(G105,1)="-",1,0)+IF(LEFT(H105,1)="-",1,0)+IF(LEFT(I105,1)="-",1,0)+IF(LEFT(J105,1)="-",1,0)))</f>
        <v>0</v>
      </c>
      <c r="M105" s="40">
        <f t="shared" si="4"/>
        <v>1</v>
      </c>
      <c r="N105" s="41" t="str">
        <f t="shared" si="4"/>
        <v/>
      </c>
    </row>
    <row r="106" spans="1:14" ht="18" customHeight="1" x14ac:dyDescent="0.3">
      <c r="A106"/>
      <c r="B106" s="42" t="s">
        <v>43</v>
      </c>
      <c r="C106" s="36" t="str">
        <f>IF(C100&gt;"",C100&amp;" / "&amp;C101,"")</f>
        <v>Artemenko Nikita / Fedotov Petr</v>
      </c>
      <c r="D106" s="36" t="str">
        <f>IF(G100&gt;"",G100&amp;" / "&amp;G101,"")</f>
        <v/>
      </c>
      <c r="E106" s="43"/>
      <c r="F106" s="44">
        <v>2</v>
      </c>
      <c r="G106" s="37">
        <v>10</v>
      </c>
      <c r="H106" s="37">
        <v>-8</v>
      </c>
      <c r="I106" s="45">
        <v>-13</v>
      </c>
      <c r="J106" s="45">
        <v>7</v>
      </c>
      <c r="K106" s="38">
        <f>IF(ISBLANK(F106),"",COUNTIF(F106:J106,"&gt;=0"))</f>
        <v>3</v>
      </c>
      <c r="L106" s="39">
        <f>IF(ISBLANK(F106),"",(IF(LEFT(F106,1)="-",1,0)+IF(LEFT(G106,1)="-",1,0)+IF(LEFT(H106,1)="-",1,0)+IF(LEFT(I106,1)="-",1,0)+IF(LEFT(J106,1)="-",1,0)))</f>
        <v>2</v>
      </c>
      <c r="M106" s="40">
        <f t="shared" si="4"/>
        <v>1</v>
      </c>
      <c r="N106" s="41" t="str">
        <f t="shared" si="4"/>
        <v/>
      </c>
    </row>
    <row r="107" spans="1:14" ht="18" customHeight="1" x14ac:dyDescent="0.3">
      <c r="A107"/>
      <c r="B107" s="35" t="s">
        <v>44</v>
      </c>
      <c r="C107" s="36" t="str">
        <f>IF(C97&gt;"",C97,"")</f>
        <v>Fedotov Petr</v>
      </c>
      <c r="D107" s="36" t="str">
        <f>IF(G98&gt;"",G98,"")</f>
        <v>NETTARP Bruno</v>
      </c>
      <c r="E107" s="46"/>
      <c r="F107" s="47"/>
      <c r="G107" s="48"/>
      <c r="H107" s="45"/>
      <c r="I107" s="37"/>
      <c r="J107" s="37"/>
      <c r="K107" s="38" t="str">
        <f>IF(ISBLANK(F107),"",COUNTIF(F107:J107,"&gt;=0"))</f>
        <v/>
      </c>
      <c r="L107" s="39" t="str">
        <f>IF(ISBLANK(F107),"",(IF(LEFT(F107,1)="-",1,0)+IF(LEFT(G107,1)="-",1,0)+IF(LEFT(H107,1)="-",1,0)+IF(LEFT(I107,1)="-",1,0)+IF(LEFT(J107,1)="-",1,0)))</f>
        <v/>
      </c>
      <c r="M107" s="40" t="str">
        <f t="shared" si="4"/>
        <v/>
      </c>
      <c r="N107" s="41" t="str">
        <f t="shared" si="4"/>
        <v/>
      </c>
    </row>
    <row r="108" spans="1:14" ht="18" customHeight="1" thickBot="1" x14ac:dyDescent="0.35">
      <c r="A108"/>
      <c r="B108" s="35" t="s">
        <v>45</v>
      </c>
      <c r="C108" s="36" t="str">
        <f>IF(C98&gt;"",C98,"")</f>
        <v>Nikulin Ivan</v>
      </c>
      <c r="D108" s="36" t="str">
        <f>IF(G97&gt;"",G97,"")</f>
        <v>THIMON Jonathan</v>
      </c>
      <c r="E108" s="46"/>
      <c r="F108" s="44"/>
      <c r="G108" s="37"/>
      <c r="H108" s="37"/>
      <c r="I108" s="37"/>
      <c r="J108" s="37"/>
      <c r="K108" s="38" t="str">
        <f>IF(ISBLANK(F108),"",COUNTIF(F108:J108,"&gt;=0"))</f>
        <v/>
      </c>
      <c r="L108" s="39" t="str">
        <f>IF(ISBLANK(F108),"",(IF(LEFT(F108,1)="-",1,0)+IF(LEFT(G108,1)="-",1,0)+IF(LEFT(H108,1)="-",1,0)+IF(LEFT(I108,1)="-",1,0)+IF(LEFT(J108,1)="-",1,0)))</f>
        <v/>
      </c>
      <c r="M108" s="40" t="str">
        <f t="shared" si="4"/>
        <v/>
      </c>
      <c r="N108" s="41" t="str">
        <f t="shared" si="4"/>
        <v/>
      </c>
    </row>
    <row r="109" spans="1:14" ht="18" customHeight="1" thickBot="1" x14ac:dyDescent="0.35">
      <c r="A109"/>
      <c r="B109" s="5"/>
      <c r="C109" s="5"/>
      <c r="D109" s="5"/>
      <c r="E109" s="5"/>
      <c r="F109" s="5"/>
      <c r="G109" s="5"/>
      <c r="H109" s="5"/>
      <c r="I109" s="49" t="s">
        <v>46</v>
      </c>
      <c r="J109" s="50"/>
      <c r="K109" s="51">
        <f>IF(ISBLANK(C97),"",SUM(K104:K108))</f>
        <v>8</v>
      </c>
      <c r="L109" s="51">
        <f>IF(ISBLANK(G97),"",SUM(L104:L108))</f>
        <v>5</v>
      </c>
      <c r="M109" s="52">
        <f>IF(ISBLANK(F104),"",SUM(M104:M108))</f>
        <v>2</v>
      </c>
      <c r="N109" s="53">
        <f>IF(ISBLANK(F104),"",SUM(N104:N108))</f>
        <v>1</v>
      </c>
    </row>
    <row r="110" spans="1:14" ht="18" customHeight="1" x14ac:dyDescent="0.3">
      <c r="A110"/>
      <c r="B110" s="5" t="s">
        <v>47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ht="18" customHeight="1" x14ac:dyDescent="0.3">
      <c r="A111"/>
      <c r="B111" s="54"/>
      <c r="C111" s="5" t="s">
        <v>48</v>
      </c>
      <c r="D111" s="5" t="s">
        <v>49</v>
      </c>
      <c r="E111" s="3"/>
      <c r="F111" s="5"/>
      <c r="G111" s="5" t="s">
        <v>50</v>
      </c>
      <c r="H111" s="3"/>
      <c r="I111" s="5"/>
      <c r="J111" s="3" t="s">
        <v>51</v>
      </c>
      <c r="K111" s="3"/>
      <c r="L111" s="5"/>
      <c r="M111" s="5"/>
      <c r="N111" s="5"/>
    </row>
    <row r="112" spans="1:14" ht="18" customHeight="1" thickBot="1" x14ac:dyDescent="0.35">
      <c r="A112"/>
      <c r="B112" s="55"/>
      <c r="C112" s="56" t="str">
        <f>C96</f>
        <v>RUS 1</v>
      </c>
      <c r="D112" s="5" t="str">
        <f>G96</f>
        <v>SWE 2</v>
      </c>
      <c r="E112" s="5"/>
      <c r="F112" s="5"/>
      <c r="G112" s="5"/>
      <c r="H112" s="5"/>
      <c r="I112" s="5"/>
      <c r="J112" s="112" t="str">
        <f>IF(M109=2,C96,IF(N109=2,G96,IF(M109=5,IF(N109=5,"tasan",""),"")))</f>
        <v>RUS 1</v>
      </c>
      <c r="K112" s="112"/>
      <c r="L112" s="112"/>
      <c r="M112" s="112"/>
      <c r="N112" s="112"/>
    </row>
    <row r="113" spans="1:14" ht="18" customHeight="1" x14ac:dyDescent="0.3">
      <c r="A113"/>
      <c r="B113" s="57"/>
      <c r="C113" s="57"/>
      <c r="D113" s="57"/>
      <c r="E113" s="57"/>
      <c r="F113" s="57"/>
      <c r="G113" s="57"/>
      <c r="H113" s="57"/>
      <c r="I113" s="57"/>
      <c r="J113" s="58"/>
      <c r="K113" s="58"/>
      <c r="L113" s="58"/>
      <c r="M113" s="58"/>
      <c r="N113" s="58"/>
    </row>
    <row r="114" spans="1:14" ht="18" customHeight="1" x14ac:dyDescent="0.3">
      <c r="A114"/>
      <c r="B114" s="60"/>
      <c r="C114" s="60"/>
      <c r="D114" s="60"/>
      <c r="E114" s="60"/>
      <c r="F114" s="60"/>
      <c r="G114" s="60"/>
      <c r="H114" s="60"/>
      <c r="I114" s="60"/>
      <c r="J114" s="61"/>
      <c r="K114" s="61"/>
      <c r="L114" s="61"/>
      <c r="M114" s="61"/>
      <c r="N114" s="61"/>
    </row>
    <row r="115" spans="1:14" ht="18" customHeight="1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</row>
    <row r="116" spans="1:14" ht="18" customHeight="1" x14ac:dyDescent="0.3">
      <c r="A116"/>
      <c r="B116" s="3">
        <v>13</v>
      </c>
      <c r="C116" s="4" t="s">
        <v>20</v>
      </c>
      <c r="D116" s="5"/>
      <c r="E116" s="5"/>
      <c r="F116" s="3"/>
      <c r="G116" s="6" t="s">
        <v>21</v>
      </c>
      <c r="H116" s="7"/>
      <c r="I116" s="8"/>
      <c r="J116" s="115">
        <v>43440</v>
      </c>
      <c r="K116" s="115"/>
      <c r="L116" s="115"/>
      <c r="M116" s="115"/>
      <c r="N116" s="115"/>
    </row>
    <row r="117" spans="1:14" ht="18" customHeight="1" x14ac:dyDescent="0.3">
      <c r="A117"/>
      <c r="B117" s="10"/>
      <c r="C117" s="10" t="s">
        <v>22</v>
      </c>
      <c r="D117" s="5"/>
      <c r="E117" s="5"/>
      <c r="F117" s="3"/>
      <c r="G117" s="6" t="s">
        <v>23</v>
      </c>
      <c r="H117" s="7"/>
      <c r="I117" s="8"/>
      <c r="J117" s="116" t="s">
        <v>24</v>
      </c>
      <c r="K117" s="116"/>
      <c r="L117" s="116"/>
      <c r="M117" s="116"/>
      <c r="N117" s="116"/>
    </row>
    <row r="118" spans="1:14" ht="18" customHeight="1" x14ac:dyDescent="0.3">
      <c r="A118"/>
      <c r="B118" s="3"/>
      <c r="C118" s="11"/>
      <c r="D118" s="5"/>
      <c r="E118" s="5"/>
      <c r="F118" s="5"/>
      <c r="G118" s="12"/>
      <c r="H118" s="5"/>
      <c r="I118" s="5"/>
      <c r="J118" s="5"/>
      <c r="K118" s="5"/>
      <c r="L118" s="5"/>
      <c r="M118" s="5"/>
      <c r="N118" s="5"/>
    </row>
    <row r="119" spans="1:14" ht="18" customHeight="1" x14ac:dyDescent="0.3">
      <c r="A119"/>
      <c r="B119" s="14" t="s">
        <v>25</v>
      </c>
      <c r="C119" s="117" t="s">
        <v>54</v>
      </c>
      <c r="D119" s="117"/>
      <c r="E119" s="15"/>
      <c r="F119" s="14" t="s">
        <v>25</v>
      </c>
      <c r="G119" s="117" t="s">
        <v>52</v>
      </c>
      <c r="H119" s="117"/>
      <c r="I119" s="17"/>
      <c r="J119" s="17"/>
      <c r="K119" s="17"/>
      <c r="L119" s="17"/>
      <c r="M119" s="17"/>
      <c r="N119" s="18"/>
    </row>
    <row r="120" spans="1:14" ht="18" customHeight="1" x14ac:dyDescent="0.3">
      <c r="A120"/>
      <c r="B120" s="19" t="s">
        <v>26</v>
      </c>
      <c r="C120" s="113" t="s">
        <v>231</v>
      </c>
      <c r="D120" s="113"/>
      <c r="E120" s="20"/>
      <c r="F120" s="21" t="s">
        <v>27</v>
      </c>
      <c r="G120" s="114" t="s">
        <v>225</v>
      </c>
      <c r="H120" s="114"/>
      <c r="I120" s="114"/>
      <c r="J120" s="114"/>
      <c r="K120" s="114"/>
      <c r="L120" s="114"/>
      <c r="M120" s="114"/>
      <c r="N120" s="114"/>
    </row>
    <row r="121" spans="1:14" ht="18" customHeight="1" x14ac:dyDescent="0.3">
      <c r="A121"/>
      <c r="B121" s="22" t="s">
        <v>28</v>
      </c>
      <c r="C121" s="113" t="s">
        <v>232</v>
      </c>
      <c r="D121" s="113"/>
      <c r="E121" s="20"/>
      <c r="F121" s="23" t="s">
        <v>29</v>
      </c>
      <c r="G121" s="113" t="s">
        <v>224</v>
      </c>
      <c r="H121" s="113"/>
      <c r="I121" s="113"/>
      <c r="J121" s="113"/>
      <c r="K121" s="113"/>
      <c r="L121" s="113"/>
      <c r="M121" s="113"/>
      <c r="N121" s="113"/>
    </row>
    <row r="122" spans="1:14" ht="18" customHeight="1" x14ac:dyDescent="0.3">
      <c r="A122"/>
      <c r="B122" s="24" t="s">
        <v>30</v>
      </c>
      <c r="C122" s="25"/>
      <c r="D122" s="26"/>
      <c r="E122" s="27"/>
      <c r="F122" s="24" t="s">
        <v>30</v>
      </c>
      <c r="G122" s="25"/>
      <c r="H122" s="28"/>
      <c r="I122" s="28"/>
      <c r="J122" s="28"/>
      <c r="K122" s="28"/>
      <c r="L122" s="28"/>
      <c r="M122" s="28"/>
      <c r="N122" s="28"/>
    </row>
    <row r="123" spans="1:14" ht="18" customHeight="1" x14ac:dyDescent="0.3">
      <c r="A123"/>
      <c r="B123" s="29"/>
      <c r="C123" s="113"/>
      <c r="D123" s="113"/>
      <c r="E123" s="20"/>
      <c r="F123" s="30"/>
      <c r="G123" s="114"/>
      <c r="H123" s="114"/>
      <c r="I123" s="114"/>
      <c r="J123" s="114"/>
      <c r="K123" s="114"/>
      <c r="L123" s="114"/>
      <c r="M123" s="114"/>
      <c r="N123" s="114"/>
    </row>
    <row r="124" spans="1:14" ht="18" customHeight="1" x14ac:dyDescent="0.3">
      <c r="A124"/>
      <c r="B124" s="31"/>
      <c r="C124" s="113"/>
      <c r="D124" s="113"/>
      <c r="E124" s="20"/>
      <c r="F124" s="32"/>
      <c r="G124" s="113"/>
      <c r="H124" s="113"/>
      <c r="I124" s="113"/>
      <c r="J124" s="113"/>
      <c r="K124" s="113"/>
      <c r="L124" s="113"/>
      <c r="M124" s="113"/>
      <c r="N124" s="113"/>
    </row>
    <row r="125" spans="1:14" ht="18" customHeight="1" x14ac:dyDescent="0.3">
      <c r="A125"/>
      <c r="B125" s="5"/>
      <c r="C125" s="5"/>
      <c r="D125" s="5"/>
      <c r="E125" s="5"/>
      <c r="F125" s="12" t="s">
        <v>31</v>
      </c>
      <c r="G125" s="12"/>
      <c r="H125" s="12"/>
      <c r="I125" s="12"/>
      <c r="J125" s="5"/>
      <c r="K125" s="5"/>
      <c r="L125" s="5"/>
      <c r="M125" s="33"/>
      <c r="N125" s="3"/>
    </row>
    <row r="126" spans="1:14" ht="18" customHeight="1" x14ac:dyDescent="0.3">
      <c r="A126"/>
      <c r="B126" s="10" t="s">
        <v>32</v>
      </c>
      <c r="C126" s="5"/>
      <c r="D126" s="5"/>
      <c r="E126" s="5"/>
      <c r="F126" s="34" t="s">
        <v>33</v>
      </c>
      <c r="G126" s="34" t="s">
        <v>34</v>
      </c>
      <c r="H126" s="34" t="s">
        <v>35</v>
      </c>
      <c r="I126" s="34" t="s">
        <v>36</v>
      </c>
      <c r="J126" s="34" t="s">
        <v>37</v>
      </c>
      <c r="K126" s="111" t="s">
        <v>38</v>
      </c>
      <c r="L126" s="111"/>
      <c r="M126" s="34" t="s">
        <v>39</v>
      </c>
      <c r="N126" s="34" t="s">
        <v>40</v>
      </c>
    </row>
    <row r="127" spans="1:14" ht="18" customHeight="1" x14ac:dyDescent="0.3">
      <c r="A127"/>
      <c r="B127" s="35" t="s">
        <v>41</v>
      </c>
      <c r="C127" s="36" t="str">
        <f>IF(C120&gt;"",C120,"")</f>
        <v>KAKITSUKA MASATO</v>
      </c>
      <c r="D127" s="36" t="str">
        <f>IF(G120&gt;"",G120,"")</f>
        <v>DEGROS NICOLAS</v>
      </c>
      <c r="E127" s="36" t="str">
        <f>IF(E120&gt;"",E120&amp;" - "&amp;I120,"")</f>
        <v/>
      </c>
      <c r="F127" s="37">
        <v>-9</v>
      </c>
      <c r="G127" s="37">
        <v>6</v>
      </c>
      <c r="H127" s="37">
        <v>2</v>
      </c>
      <c r="I127" s="37">
        <v>-6</v>
      </c>
      <c r="J127" s="37">
        <v>9</v>
      </c>
      <c r="K127" s="38">
        <f>IF(ISBLANK(F127),"",COUNTIF(F127:J127,"&gt;=0"))</f>
        <v>3</v>
      </c>
      <c r="L127" s="39">
        <f>IF(ISBLANK(F127),"",(IF(LEFT(F127,1)="-",1,0)+IF(LEFT(G127,1)="-",1,0)+IF(LEFT(H127,1)="-",1,0)+IF(LEFT(I127,1)="-",1,0)+IF(LEFT(J127,1)="-",1,0)))</f>
        <v>2</v>
      </c>
      <c r="M127" s="40">
        <f t="shared" ref="M127:N131" si="5">IF(K127=3,1,"")</f>
        <v>1</v>
      </c>
      <c r="N127" s="41" t="str">
        <f t="shared" si="5"/>
        <v/>
      </c>
    </row>
    <row r="128" spans="1:14" ht="18" customHeight="1" x14ac:dyDescent="0.3">
      <c r="A128"/>
      <c r="B128" s="35" t="s">
        <v>42</v>
      </c>
      <c r="C128" s="36" t="str">
        <f>IF(C121&gt;"",C121,"")</f>
        <v>ICHINOSE TAKUMI</v>
      </c>
      <c r="D128" s="36" t="str">
        <f>IF(G121&gt;"",G121,"")</f>
        <v>RASSENFOSSE ADRIEN</v>
      </c>
      <c r="E128" s="36" t="str">
        <f>IF(E121&gt;"",E121&amp;" - "&amp;I121,"")</f>
        <v/>
      </c>
      <c r="F128" s="37">
        <v>-10</v>
      </c>
      <c r="G128" s="37">
        <v>-10</v>
      </c>
      <c r="H128" s="37">
        <v>-10</v>
      </c>
      <c r="I128" s="37"/>
      <c r="J128" s="37"/>
      <c r="K128" s="38">
        <f>IF(ISBLANK(F128),"",COUNTIF(F128:J128,"&gt;=0"))</f>
        <v>0</v>
      </c>
      <c r="L128" s="39">
        <f>IF(ISBLANK(F128),"",(IF(LEFT(F128,1)="-",1,0)+IF(LEFT(G128,1)="-",1,0)+IF(LEFT(H128,1)="-",1,0)+IF(LEFT(I128,1)="-",1,0)+IF(LEFT(J128,1)="-",1,0)))</f>
        <v>3</v>
      </c>
      <c r="M128" s="40" t="str">
        <f t="shared" si="5"/>
        <v/>
      </c>
      <c r="N128" s="41">
        <f t="shared" si="5"/>
        <v>1</v>
      </c>
    </row>
    <row r="129" spans="1:14" ht="18" customHeight="1" x14ac:dyDescent="0.3">
      <c r="A129"/>
      <c r="B129" s="42" t="s">
        <v>43</v>
      </c>
      <c r="C129" s="36" t="str">
        <f>IF(C123&gt;"",C123&amp;" / "&amp;C124,"")</f>
        <v/>
      </c>
      <c r="D129" s="36" t="str">
        <f>IF(G123&gt;"",G123&amp;" / "&amp;G124,"")</f>
        <v/>
      </c>
      <c r="E129" s="43"/>
      <c r="F129" s="44">
        <v>8</v>
      </c>
      <c r="G129" s="37">
        <v>13</v>
      </c>
      <c r="H129" s="37">
        <v>6</v>
      </c>
      <c r="I129" s="45"/>
      <c r="J129" s="45"/>
      <c r="K129" s="38">
        <f>IF(ISBLANK(F129),"",COUNTIF(F129:J129,"&gt;=0"))</f>
        <v>3</v>
      </c>
      <c r="L129" s="39">
        <f>IF(ISBLANK(F129),"",(IF(LEFT(F129,1)="-",1,0)+IF(LEFT(G129,1)="-",1,0)+IF(LEFT(H129,1)="-",1,0)+IF(LEFT(I129,1)="-",1,0)+IF(LEFT(J129,1)="-",1,0)))</f>
        <v>0</v>
      </c>
      <c r="M129" s="40">
        <f t="shared" si="5"/>
        <v>1</v>
      </c>
      <c r="N129" s="41" t="str">
        <f t="shared" si="5"/>
        <v/>
      </c>
    </row>
    <row r="130" spans="1:14" ht="18" customHeight="1" x14ac:dyDescent="0.3">
      <c r="A130"/>
      <c r="B130" s="35" t="s">
        <v>44</v>
      </c>
      <c r="C130" s="36" t="str">
        <f>IF(C120&gt;"",C120,"")</f>
        <v>KAKITSUKA MASATO</v>
      </c>
      <c r="D130" s="36" t="str">
        <f>IF(G121&gt;"",G121,"")</f>
        <v>RASSENFOSSE ADRIEN</v>
      </c>
      <c r="E130" s="46"/>
      <c r="F130" s="47"/>
      <c r="G130" s="48"/>
      <c r="H130" s="45"/>
      <c r="I130" s="37"/>
      <c r="J130" s="37"/>
      <c r="K130" s="38" t="str">
        <f>IF(ISBLANK(F130),"",COUNTIF(F130:J130,"&gt;=0"))</f>
        <v/>
      </c>
      <c r="L130" s="39" t="str">
        <f>IF(ISBLANK(F130),"",(IF(LEFT(F130,1)="-",1,0)+IF(LEFT(G130,1)="-",1,0)+IF(LEFT(H130,1)="-",1,0)+IF(LEFT(I130,1)="-",1,0)+IF(LEFT(J130,1)="-",1,0)))</f>
        <v/>
      </c>
      <c r="M130" s="40" t="str">
        <f t="shared" si="5"/>
        <v/>
      </c>
      <c r="N130" s="41" t="str">
        <f t="shared" si="5"/>
        <v/>
      </c>
    </row>
    <row r="131" spans="1:14" ht="18" customHeight="1" thickBot="1" x14ac:dyDescent="0.35">
      <c r="A131"/>
      <c r="B131" s="35" t="s">
        <v>45</v>
      </c>
      <c r="C131" s="36" t="str">
        <f>IF(C121&gt;"",C121,"")</f>
        <v>ICHINOSE TAKUMI</v>
      </c>
      <c r="D131" s="36" t="str">
        <f>IF(G120&gt;"",G120,"")</f>
        <v>DEGROS NICOLAS</v>
      </c>
      <c r="E131" s="46"/>
      <c r="F131" s="44"/>
      <c r="G131" s="37"/>
      <c r="H131" s="37"/>
      <c r="I131" s="37"/>
      <c r="J131" s="37"/>
      <c r="K131" s="38" t="str">
        <f>IF(ISBLANK(F131),"",COUNTIF(F131:J131,"&gt;=0"))</f>
        <v/>
      </c>
      <c r="L131" s="39" t="str">
        <f>IF(ISBLANK(F131),"",(IF(LEFT(F131,1)="-",1,0)+IF(LEFT(G131,1)="-",1,0)+IF(LEFT(H131,1)="-",1,0)+IF(LEFT(I131,1)="-",1,0)+IF(LEFT(J131,1)="-",1,0)))</f>
        <v/>
      </c>
      <c r="M131" s="40" t="str">
        <f t="shared" si="5"/>
        <v/>
      </c>
      <c r="N131" s="41" t="str">
        <f t="shared" si="5"/>
        <v/>
      </c>
    </row>
    <row r="132" spans="1:14" ht="18" customHeight="1" thickBot="1" x14ac:dyDescent="0.35">
      <c r="A132"/>
      <c r="B132" s="5"/>
      <c r="C132" s="5"/>
      <c r="D132" s="5"/>
      <c r="E132" s="5"/>
      <c r="F132" s="5"/>
      <c r="G132" s="5"/>
      <c r="H132" s="5"/>
      <c r="I132" s="49" t="s">
        <v>46</v>
      </c>
      <c r="J132" s="50"/>
      <c r="K132" s="51">
        <f>IF(ISBLANK(C120),"",SUM(K127:K131))</f>
        <v>6</v>
      </c>
      <c r="L132" s="51">
        <f>IF(ISBLANK(G120),"",SUM(L127:L131))</f>
        <v>5</v>
      </c>
      <c r="M132" s="52">
        <f>IF(ISBLANK(F127),"",SUM(M127:M131))</f>
        <v>2</v>
      </c>
      <c r="N132" s="53">
        <f>IF(ISBLANK(F127),"",SUM(N127:N131))</f>
        <v>1</v>
      </c>
    </row>
    <row r="133" spans="1:14" ht="18" customHeight="1" x14ac:dyDescent="0.3">
      <c r="A133"/>
      <c r="B133" s="5" t="s">
        <v>47</v>
      </c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ht="18" customHeight="1" x14ac:dyDescent="0.3">
      <c r="A134"/>
      <c r="B134" s="54"/>
      <c r="C134" s="5" t="s">
        <v>48</v>
      </c>
      <c r="D134" s="5" t="s">
        <v>49</v>
      </c>
      <c r="E134" s="3"/>
      <c r="F134" s="5"/>
      <c r="G134" s="5" t="s">
        <v>50</v>
      </c>
      <c r="H134" s="3"/>
      <c r="I134" s="5"/>
      <c r="J134" s="3" t="s">
        <v>51</v>
      </c>
      <c r="K134" s="3"/>
      <c r="L134" s="5"/>
      <c r="M134" s="5"/>
      <c r="N134" s="5"/>
    </row>
    <row r="135" spans="1:14" ht="18" customHeight="1" thickBot="1" x14ac:dyDescent="0.35">
      <c r="A135"/>
      <c r="B135" s="55"/>
      <c r="C135" s="56" t="str">
        <f>C119</f>
        <v>JPN 1</v>
      </c>
      <c r="D135" s="5" t="str">
        <f>G119</f>
        <v>BEL</v>
      </c>
      <c r="E135" s="5"/>
      <c r="F135" s="5"/>
      <c r="G135" s="5"/>
      <c r="H135" s="5"/>
      <c r="I135" s="5"/>
      <c r="J135" s="112" t="str">
        <f>IF(M132=2,C119,IF(N132=2,G119,IF(M132=5,IF(N132=5,"tasan",""),"")))</f>
        <v>JPN 1</v>
      </c>
      <c r="K135" s="112"/>
      <c r="L135" s="112"/>
      <c r="M135" s="112"/>
      <c r="N135" s="112"/>
    </row>
    <row r="136" spans="1:14" ht="18" customHeight="1" x14ac:dyDescent="0.3">
      <c r="A136"/>
      <c r="B136" s="57"/>
      <c r="C136" s="57"/>
      <c r="D136" s="57"/>
      <c r="E136" s="57"/>
      <c r="F136" s="57"/>
      <c r="G136" s="57"/>
      <c r="H136" s="57"/>
      <c r="I136" s="57"/>
      <c r="J136" s="58"/>
      <c r="K136" s="58"/>
      <c r="L136" s="58"/>
      <c r="M136" s="58"/>
      <c r="N136" s="58"/>
    </row>
    <row r="137" spans="1:14" ht="18" customHeight="1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</row>
    <row r="138" spans="1:14" ht="18" customHeight="1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</row>
    <row r="139" spans="1:14" ht="18" customHeight="1" x14ac:dyDescent="0.3">
      <c r="A139"/>
      <c r="B139" s="3">
        <v>16</v>
      </c>
      <c r="C139" s="4" t="s">
        <v>20</v>
      </c>
      <c r="D139" s="5"/>
      <c r="E139" s="5"/>
      <c r="F139" s="3"/>
      <c r="G139" s="6" t="s">
        <v>21</v>
      </c>
      <c r="H139" s="7"/>
      <c r="I139" s="8"/>
      <c r="J139" s="115">
        <v>43440</v>
      </c>
      <c r="K139" s="115"/>
      <c r="L139" s="115"/>
      <c r="M139" s="115"/>
      <c r="N139" s="115"/>
    </row>
    <row r="140" spans="1:14" ht="18" customHeight="1" x14ac:dyDescent="0.3">
      <c r="A140"/>
      <c r="B140" s="10"/>
      <c r="C140" s="10" t="s">
        <v>22</v>
      </c>
      <c r="D140" s="5"/>
      <c r="E140" s="5"/>
      <c r="F140" s="3"/>
      <c r="G140" s="6" t="s">
        <v>23</v>
      </c>
      <c r="H140" s="7"/>
      <c r="I140" s="8"/>
      <c r="J140" s="116" t="s">
        <v>24</v>
      </c>
      <c r="K140" s="116"/>
      <c r="L140" s="116"/>
      <c r="M140" s="116"/>
      <c r="N140" s="116"/>
    </row>
    <row r="141" spans="1:14" ht="18" customHeight="1" x14ac:dyDescent="0.3">
      <c r="A141"/>
      <c r="B141" s="3"/>
      <c r="C141" s="11"/>
      <c r="D141" s="5"/>
      <c r="E141" s="5"/>
      <c r="F141" s="5"/>
      <c r="G141" s="12"/>
      <c r="H141" s="5"/>
      <c r="I141" s="5"/>
      <c r="J141" s="5"/>
      <c r="K141" s="5"/>
      <c r="L141" s="5"/>
      <c r="M141" s="5"/>
      <c r="N141" s="5"/>
    </row>
    <row r="142" spans="1:14" ht="18" customHeight="1" x14ac:dyDescent="0.3">
      <c r="A142"/>
      <c r="B142" s="14" t="s">
        <v>25</v>
      </c>
      <c r="C142" s="117" t="s">
        <v>67</v>
      </c>
      <c r="D142" s="117"/>
      <c r="E142" s="15"/>
      <c r="F142" s="14" t="s">
        <v>25</v>
      </c>
      <c r="G142" s="117" t="s">
        <v>123</v>
      </c>
      <c r="H142" s="117"/>
      <c r="I142" s="17"/>
      <c r="J142" s="17"/>
      <c r="K142" s="17"/>
      <c r="L142" s="17"/>
      <c r="M142" s="17"/>
      <c r="N142" s="18"/>
    </row>
    <row r="143" spans="1:14" ht="18" customHeight="1" x14ac:dyDescent="0.3">
      <c r="A143"/>
      <c r="B143" s="19" t="s">
        <v>26</v>
      </c>
      <c r="C143" s="113" t="s">
        <v>253</v>
      </c>
      <c r="D143" s="113"/>
      <c r="E143" s="20"/>
      <c r="F143" s="21" t="s">
        <v>27</v>
      </c>
      <c r="G143" s="114" t="s">
        <v>233</v>
      </c>
      <c r="H143" s="114"/>
      <c r="I143" s="114"/>
      <c r="J143" s="114"/>
      <c r="K143" s="114"/>
      <c r="L143" s="114"/>
      <c r="M143" s="114"/>
      <c r="N143" s="114"/>
    </row>
    <row r="144" spans="1:14" ht="18" customHeight="1" x14ac:dyDescent="0.3">
      <c r="A144"/>
      <c r="B144" s="22" t="s">
        <v>28</v>
      </c>
      <c r="C144" s="113" t="s">
        <v>254</v>
      </c>
      <c r="D144" s="113"/>
      <c r="E144" s="20"/>
      <c r="F144" s="23" t="s">
        <v>29</v>
      </c>
      <c r="G144" s="113" t="s">
        <v>72</v>
      </c>
      <c r="H144" s="113"/>
      <c r="I144" s="113"/>
      <c r="J144" s="113"/>
      <c r="K144" s="113"/>
      <c r="L144" s="113"/>
      <c r="M144" s="113"/>
      <c r="N144" s="113"/>
    </row>
    <row r="145" spans="1:14" ht="18" customHeight="1" x14ac:dyDescent="0.3">
      <c r="A145"/>
      <c r="B145" s="24" t="s">
        <v>30</v>
      </c>
      <c r="C145" s="25"/>
      <c r="D145" s="26"/>
      <c r="E145" s="27"/>
      <c r="F145" s="24" t="s">
        <v>30</v>
      </c>
      <c r="G145" s="25"/>
      <c r="H145" s="28"/>
      <c r="I145" s="28"/>
      <c r="J145" s="28"/>
      <c r="K145" s="28"/>
      <c r="L145" s="28"/>
      <c r="M145" s="28"/>
      <c r="N145" s="28"/>
    </row>
    <row r="146" spans="1:14" ht="18" customHeight="1" x14ac:dyDescent="0.3">
      <c r="A146"/>
      <c r="B146" s="29"/>
      <c r="C146" s="113"/>
      <c r="D146" s="113"/>
      <c r="E146" s="20"/>
      <c r="F146" s="30"/>
      <c r="G146" s="114"/>
      <c r="H146" s="114"/>
      <c r="I146" s="114"/>
      <c r="J146" s="114"/>
      <c r="K146" s="114"/>
      <c r="L146" s="114"/>
      <c r="M146" s="114"/>
      <c r="N146" s="114"/>
    </row>
    <row r="147" spans="1:14" ht="18" customHeight="1" x14ac:dyDescent="0.3">
      <c r="A147"/>
      <c r="B147" s="31"/>
      <c r="C147" s="113"/>
      <c r="D147" s="113"/>
      <c r="E147" s="20"/>
      <c r="F147" s="32"/>
      <c r="G147" s="113"/>
      <c r="H147" s="113"/>
      <c r="I147" s="113"/>
      <c r="J147" s="113"/>
      <c r="K147" s="113"/>
      <c r="L147" s="113"/>
      <c r="M147" s="113"/>
      <c r="N147" s="113"/>
    </row>
    <row r="148" spans="1:14" ht="18" customHeight="1" x14ac:dyDescent="0.3">
      <c r="A148"/>
      <c r="B148" s="5"/>
      <c r="C148" s="5"/>
      <c r="D148" s="5"/>
      <c r="E148" s="5"/>
      <c r="F148" s="12" t="s">
        <v>31</v>
      </c>
      <c r="G148" s="12"/>
      <c r="H148" s="12"/>
      <c r="I148" s="12"/>
      <c r="J148" s="5"/>
      <c r="K148" s="5"/>
      <c r="L148" s="5"/>
      <c r="M148" s="33"/>
      <c r="N148" s="3"/>
    </row>
    <row r="149" spans="1:14" ht="18" customHeight="1" x14ac:dyDescent="0.3">
      <c r="A149"/>
      <c r="B149" s="10" t="s">
        <v>32</v>
      </c>
      <c r="C149" s="5"/>
      <c r="D149" s="5"/>
      <c r="E149" s="5"/>
      <c r="F149" s="34" t="s">
        <v>33</v>
      </c>
      <c r="G149" s="34" t="s">
        <v>34</v>
      </c>
      <c r="H149" s="34" t="s">
        <v>35</v>
      </c>
      <c r="I149" s="34" t="s">
        <v>36</v>
      </c>
      <c r="J149" s="34" t="s">
        <v>37</v>
      </c>
      <c r="K149" s="111" t="s">
        <v>38</v>
      </c>
      <c r="L149" s="111"/>
      <c r="M149" s="34" t="s">
        <v>39</v>
      </c>
      <c r="N149" s="34" t="s">
        <v>40</v>
      </c>
    </row>
    <row r="150" spans="1:14" ht="18" customHeight="1" x14ac:dyDescent="0.3">
      <c r="A150"/>
      <c r="B150" s="35" t="s">
        <v>41</v>
      </c>
      <c r="C150" s="36" t="str">
        <f>IF(C143&gt;"",C143,"")</f>
        <v>SORIA JAVIER</v>
      </c>
      <c r="D150" s="36" t="str">
        <f>IF(G143&gt;"",G143,"")</f>
        <v>Al-Naggar  Abdulrahman</v>
      </c>
      <c r="E150" s="36" t="str">
        <f>IF(E143&gt;"",E143&amp;" - "&amp;I143,"")</f>
        <v/>
      </c>
      <c r="F150" s="37">
        <v>-8</v>
      </c>
      <c r="G150" s="37">
        <v>5</v>
      </c>
      <c r="H150" s="37">
        <v>-11</v>
      </c>
      <c r="I150" s="37">
        <v>7</v>
      </c>
      <c r="J150" s="37">
        <v>-11</v>
      </c>
      <c r="K150" s="38">
        <f>IF(ISBLANK(F150),"",COUNTIF(F150:J150,"&gt;=0"))</f>
        <v>2</v>
      </c>
      <c r="L150" s="39">
        <f>IF(ISBLANK(F150),"",(IF(LEFT(F150,1)="-",1,0)+IF(LEFT(G150,1)="-",1,0)+IF(LEFT(H150,1)="-",1,0)+IF(LEFT(I150,1)="-",1,0)+IF(LEFT(J150,1)="-",1,0)))</f>
        <v>3</v>
      </c>
      <c r="M150" s="40" t="str">
        <f t="shared" ref="M150:N154" si="6">IF(K150=3,1,"")</f>
        <v/>
      </c>
      <c r="N150" s="41">
        <f t="shared" si="6"/>
        <v>1</v>
      </c>
    </row>
    <row r="151" spans="1:14" ht="18" customHeight="1" x14ac:dyDescent="0.3">
      <c r="A151"/>
      <c r="B151" s="35" t="s">
        <v>42</v>
      </c>
      <c r="C151" s="36" t="str">
        <f>IF(C144&gt;"",C144,"")</f>
        <v>NÚÑEZ MIGUEL</v>
      </c>
      <c r="D151" s="36" t="str">
        <f>IF(G144&gt;"",G144,"")</f>
        <v>ABDULWAHHAB Mohammed</v>
      </c>
      <c r="E151" s="36" t="str">
        <f>IF(E144&gt;"",E144&amp;" - "&amp;I144,"")</f>
        <v/>
      </c>
      <c r="F151" s="37">
        <v>9</v>
      </c>
      <c r="G151" s="37">
        <v>10</v>
      </c>
      <c r="H151" s="37">
        <v>-10</v>
      </c>
      <c r="I151" s="37">
        <v>-8</v>
      </c>
      <c r="J151" s="37">
        <v>5</v>
      </c>
      <c r="K151" s="38">
        <f>IF(ISBLANK(F151),"",COUNTIF(F151:J151,"&gt;=0"))</f>
        <v>3</v>
      </c>
      <c r="L151" s="39">
        <f>IF(ISBLANK(F151),"",(IF(LEFT(F151,1)="-",1,0)+IF(LEFT(G151,1)="-",1,0)+IF(LEFT(H151,1)="-",1,0)+IF(LEFT(I151,1)="-",1,0)+IF(LEFT(J151,1)="-",1,0)))</f>
        <v>2</v>
      </c>
      <c r="M151" s="40">
        <f t="shared" si="6"/>
        <v>1</v>
      </c>
      <c r="N151" s="41" t="str">
        <f t="shared" si="6"/>
        <v/>
      </c>
    </row>
    <row r="152" spans="1:14" ht="18" customHeight="1" x14ac:dyDescent="0.3">
      <c r="A152"/>
      <c r="B152" s="42" t="s">
        <v>43</v>
      </c>
      <c r="C152" s="36" t="str">
        <f>IF(C146&gt;"",C146&amp;" / "&amp;C147,"")</f>
        <v/>
      </c>
      <c r="D152" s="36" t="str">
        <f>IF(G146&gt;"",G146&amp;" / "&amp;G147,"")</f>
        <v/>
      </c>
      <c r="E152" s="43"/>
      <c r="F152" s="44">
        <v>-3</v>
      </c>
      <c r="G152" s="37">
        <v>6</v>
      </c>
      <c r="H152" s="37">
        <v>-7</v>
      </c>
      <c r="I152" s="45">
        <v>-5</v>
      </c>
      <c r="J152" s="45"/>
      <c r="K152" s="38">
        <f>IF(ISBLANK(F152),"",COUNTIF(F152:J152,"&gt;=0"))</f>
        <v>1</v>
      </c>
      <c r="L152" s="39">
        <f>IF(ISBLANK(F152),"",(IF(LEFT(F152,1)="-",1,0)+IF(LEFT(G152,1)="-",1,0)+IF(LEFT(H152,1)="-",1,0)+IF(LEFT(I152,1)="-",1,0)+IF(LEFT(J152,1)="-",1,0)))</f>
        <v>3</v>
      </c>
      <c r="M152" s="40" t="str">
        <f t="shared" si="6"/>
        <v/>
      </c>
      <c r="N152" s="41">
        <f t="shared" si="6"/>
        <v>1</v>
      </c>
    </row>
    <row r="153" spans="1:14" ht="18" customHeight="1" x14ac:dyDescent="0.3">
      <c r="A153"/>
      <c r="B153" s="35" t="s">
        <v>44</v>
      </c>
      <c r="C153" s="36" t="str">
        <f>IF(C143&gt;"",C143,"")</f>
        <v>SORIA JAVIER</v>
      </c>
      <c r="D153" s="36" t="str">
        <f>IF(G144&gt;"",G144,"")</f>
        <v>ABDULWAHHAB Mohammed</v>
      </c>
      <c r="E153" s="46"/>
      <c r="F153" s="47"/>
      <c r="G153" s="48"/>
      <c r="H153" s="45"/>
      <c r="I153" s="37"/>
      <c r="J153" s="37"/>
      <c r="K153" s="38" t="str">
        <f>IF(ISBLANK(F153),"",COUNTIF(F153:J153,"&gt;=0"))</f>
        <v/>
      </c>
      <c r="L153" s="39" t="str">
        <f>IF(ISBLANK(F153),"",(IF(LEFT(F153,1)="-",1,0)+IF(LEFT(G153,1)="-",1,0)+IF(LEFT(H153,1)="-",1,0)+IF(LEFT(I153,1)="-",1,0)+IF(LEFT(J153,1)="-",1,0)))</f>
        <v/>
      </c>
      <c r="M153" s="40" t="str">
        <f t="shared" si="6"/>
        <v/>
      </c>
      <c r="N153" s="41" t="str">
        <f t="shared" si="6"/>
        <v/>
      </c>
    </row>
    <row r="154" spans="1:14" ht="18" customHeight="1" thickBot="1" x14ac:dyDescent="0.35">
      <c r="A154"/>
      <c r="B154" s="35" t="s">
        <v>45</v>
      </c>
      <c r="C154" s="36" t="str">
        <f>IF(C144&gt;"",C144,"")</f>
        <v>NÚÑEZ MIGUEL</v>
      </c>
      <c r="D154" s="36" t="str">
        <f>IF(G143&gt;"",G143,"")</f>
        <v>Al-Naggar  Abdulrahman</v>
      </c>
      <c r="E154" s="46"/>
      <c r="F154" s="44"/>
      <c r="G154" s="37"/>
      <c r="H154" s="37"/>
      <c r="I154" s="37"/>
      <c r="J154" s="37"/>
      <c r="K154" s="38" t="str">
        <f>IF(ISBLANK(F154),"",COUNTIF(F154:J154,"&gt;=0"))</f>
        <v/>
      </c>
      <c r="L154" s="39" t="str">
        <f>IF(ISBLANK(F154),"",(IF(LEFT(F154,1)="-",1,0)+IF(LEFT(G154,1)="-",1,0)+IF(LEFT(H154,1)="-",1,0)+IF(LEFT(I154,1)="-",1,0)+IF(LEFT(J154,1)="-",1,0)))</f>
        <v/>
      </c>
      <c r="M154" s="40" t="str">
        <f t="shared" si="6"/>
        <v/>
      </c>
      <c r="N154" s="41" t="str">
        <f t="shared" si="6"/>
        <v/>
      </c>
    </row>
    <row r="155" spans="1:14" ht="18" customHeight="1" thickBot="1" x14ac:dyDescent="0.35">
      <c r="A155"/>
      <c r="B155" s="5"/>
      <c r="C155" s="5"/>
      <c r="D155" s="5"/>
      <c r="E155" s="5"/>
      <c r="F155" s="5"/>
      <c r="G155" s="5"/>
      <c r="H155" s="5"/>
      <c r="I155" s="49" t="s">
        <v>46</v>
      </c>
      <c r="J155" s="50"/>
      <c r="K155" s="51">
        <f>IF(ISBLANK(C143),"",SUM(K150:K154))</f>
        <v>6</v>
      </c>
      <c r="L155" s="51">
        <f>IF(ISBLANK(G143),"",SUM(L150:L154))</f>
        <v>8</v>
      </c>
      <c r="M155" s="52">
        <f>IF(ISBLANK(F150),"",SUM(M150:M154))</f>
        <v>1</v>
      </c>
      <c r="N155" s="53">
        <f>IF(ISBLANK(F150),"",SUM(N150:N154))</f>
        <v>2</v>
      </c>
    </row>
    <row r="156" spans="1:14" ht="18" customHeight="1" x14ac:dyDescent="0.3">
      <c r="A156"/>
      <c r="B156" s="5" t="s">
        <v>47</v>
      </c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</row>
    <row r="157" spans="1:14" ht="18" customHeight="1" x14ac:dyDescent="0.3">
      <c r="A157"/>
      <c r="B157" s="54"/>
      <c r="C157" s="5" t="s">
        <v>48</v>
      </c>
      <c r="D157" s="5" t="s">
        <v>49</v>
      </c>
      <c r="E157" s="3"/>
      <c r="F157" s="5"/>
      <c r="G157" s="5" t="s">
        <v>50</v>
      </c>
      <c r="H157" s="3"/>
      <c r="I157" s="5"/>
      <c r="J157" s="3" t="s">
        <v>51</v>
      </c>
      <c r="K157" s="3"/>
      <c r="L157" s="5"/>
      <c r="M157" s="5"/>
      <c r="N157" s="5"/>
    </row>
    <row r="158" spans="1:14" ht="18" customHeight="1" thickBot="1" x14ac:dyDescent="0.35">
      <c r="A158"/>
      <c r="B158" s="55"/>
      <c r="C158" s="56" t="str">
        <f>C142</f>
        <v>ESP 2</v>
      </c>
      <c r="D158" s="5" t="str">
        <f>G142</f>
        <v>QAT</v>
      </c>
      <c r="E158" s="5"/>
      <c r="F158" s="5"/>
      <c r="G158" s="5"/>
      <c r="H158" s="5"/>
      <c r="I158" s="5"/>
      <c r="J158" s="112" t="str">
        <f>IF(M155=2,C142,IF(N155=2,G142,IF(M155=5,IF(N155=5,"tasan",""),"")))</f>
        <v>QAT</v>
      </c>
      <c r="K158" s="112"/>
      <c r="L158" s="112"/>
      <c r="M158" s="112"/>
      <c r="N158" s="112"/>
    </row>
    <row r="159" spans="1:14" ht="18" customHeight="1" x14ac:dyDescent="0.3">
      <c r="A159"/>
      <c r="B159" s="57"/>
      <c r="C159" s="57"/>
      <c r="D159" s="57"/>
      <c r="E159" s="57"/>
      <c r="F159" s="57"/>
      <c r="G159" s="57"/>
      <c r="H159" s="57"/>
      <c r="I159" s="57"/>
      <c r="J159" s="58"/>
      <c r="K159" s="58"/>
      <c r="L159" s="58"/>
      <c r="M159" s="58"/>
      <c r="N159" s="58"/>
    </row>
  </sheetData>
  <sheetProtection selectLockedCells="1" selectUnlockedCells="1"/>
  <mergeCells count="93">
    <mergeCell ref="J1:N1"/>
    <mergeCell ref="J2:N2"/>
    <mergeCell ref="C4:D4"/>
    <mergeCell ref="C52:D52"/>
    <mergeCell ref="C9:D9"/>
    <mergeCell ref="G9:N9"/>
    <mergeCell ref="K11:L11"/>
    <mergeCell ref="J20:N20"/>
    <mergeCell ref="C5:D5"/>
    <mergeCell ref="G5:N5"/>
    <mergeCell ref="C6:D6"/>
    <mergeCell ref="G6:N6"/>
    <mergeCell ref="C8:D8"/>
    <mergeCell ref="G8:N8"/>
    <mergeCell ref="J24:N24"/>
    <mergeCell ref="J25:N25"/>
    <mergeCell ref="C27:D27"/>
    <mergeCell ref="C28:D28"/>
    <mergeCell ref="G28:N28"/>
    <mergeCell ref="C51:D51"/>
    <mergeCell ref="G51:N51"/>
    <mergeCell ref="C29:D29"/>
    <mergeCell ref="G29:N29"/>
    <mergeCell ref="C31:D31"/>
    <mergeCell ref="G31:N31"/>
    <mergeCell ref="C32:D32"/>
    <mergeCell ref="G32:N32"/>
    <mergeCell ref="K34:L34"/>
    <mergeCell ref="J43:N43"/>
    <mergeCell ref="J47:N47"/>
    <mergeCell ref="J48:N48"/>
    <mergeCell ref="C50:D50"/>
    <mergeCell ref="J66:N66"/>
    <mergeCell ref="G52:N52"/>
    <mergeCell ref="C54:D54"/>
    <mergeCell ref="G54:N54"/>
    <mergeCell ref="C55:D55"/>
    <mergeCell ref="G55:N55"/>
    <mergeCell ref="K57:L57"/>
    <mergeCell ref="J89:N89"/>
    <mergeCell ref="J70:N70"/>
    <mergeCell ref="J71:N71"/>
    <mergeCell ref="C73:D73"/>
    <mergeCell ref="C74:D74"/>
    <mergeCell ref="G74:N74"/>
    <mergeCell ref="C75:D75"/>
    <mergeCell ref="G75:N75"/>
    <mergeCell ref="C77:D77"/>
    <mergeCell ref="G77:N77"/>
    <mergeCell ref="C78:D78"/>
    <mergeCell ref="G78:N78"/>
    <mergeCell ref="K80:L80"/>
    <mergeCell ref="J112:N112"/>
    <mergeCell ref="J93:N93"/>
    <mergeCell ref="J94:N94"/>
    <mergeCell ref="C96:D96"/>
    <mergeCell ref="C97:D97"/>
    <mergeCell ref="G97:N97"/>
    <mergeCell ref="C98:D98"/>
    <mergeCell ref="G98:N98"/>
    <mergeCell ref="C100:D100"/>
    <mergeCell ref="G100:N100"/>
    <mergeCell ref="C101:D101"/>
    <mergeCell ref="G101:N101"/>
    <mergeCell ref="K103:L103"/>
    <mergeCell ref="J116:N116"/>
    <mergeCell ref="J117:N117"/>
    <mergeCell ref="C119:D119"/>
    <mergeCell ref="C120:D120"/>
    <mergeCell ref="G120:N120"/>
    <mergeCell ref="K149:L149"/>
    <mergeCell ref="J158:N158"/>
    <mergeCell ref="J139:N139"/>
    <mergeCell ref="J140:N140"/>
    <mergeCell ref="C142:D142"/>
    <mergeCell ref="C143:D143"/>
    <mergeCell ref="G143:N143"/>
    <mergeCell ref="C144:D144"/>
    <mergeCell ref="G144:N144"/>
    <mergeCell ref="G142:H142"/>
    <mergeCell ref="G119:H119"/>
    <mergeCell ref="C146:D146"/>
    <mergeCell ref="G146:N146"/>
    <mergeCell ref="C147:D147"/>
    <mergeCell ref="G147:N147"/>
    <mergeCell ref="C123:D123"/>
    <mergeCell ref="G123:N123"/>
    <mergeCell ref="C124:D124"/>
    <mergeCell ref="G124:N124"/>
    <mergeCell ref="K126:L126"/>
    <mergeCell ref="J135:N135"/>
    <mergeCell ref="C121:D121"/>
    <mergeCell ref="G121:N121"/>
  </mergeCells>
  <pageMargins left="0.11811023622047245" right="0.11811023622047245" top="0.15748031496062992" bottom="0.15748031496062992" header="0.51181102362204722" footer="0.51181102362204722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O88"/>
  <sheetViews>
    <sheetView topLeftCell="B31" zoomScale="63" zoomScaleNormal="63" workbookViewId="0">
      <selection activeCell="D52" sqref="D52:E52"/>
    </sheetView>
  </sheetViews>
  <sheetFormatPr defaultRowHeight="21.6" customHeight="1" x14ac:dyDescent="0.3"/>
  <cols>
    <col min="1" max="1" width="0" hidden="1" customWidth="1"/>
    <col min="2" max="2" width="2.6640625" customWidth="1"/>
    <col min="3" max="3" width="25.33203125" customWidth="1"/>
    <col min="4" max="4" width="13" customWidth="1"/>
    <col min="6" max="14" width="8" customWidth="1"/>
    <col min="15" max="15" width="7.33203125" customWidth="1"/>
    <col min="17" max="17" width="8.88671875" customWidth="1"/>
  </cols>
  <sheetData>
    <row r="2" spans="1:15" ht="21.6" customHeight="1" x14ac:dyDescent="0.3">
      <c r="A2" s="62"/>
    </row>
    <row r="3" spans="1:15" ht="21.6" customHeight="1" x14ac:dyDescent="0.3">
      <c r="A3" s="62"/>
      <c r="C3" s="3">
        <v>2</v>
      </c>
      <c r="D3" s="4" t="s">
        <v>20</v>
      </c>
      <c r="E3" s="5"/>
      <c r="F3" s="5"/>
      <c r="G3" s="3"/>
      <c r="H3" s="6" t="s">
        <v>21</v>
      </c>
      <c r="I3" s="7"/>
      <c r="J3" s="8"/>
      <c r="K3" s="115">
        <v>43440</v>
      </c>
      <c r="L3" s="115"/>
      <c r="M3" s="115"/>
      <c r="N3" s="115"/>
      <c r="O3" s="115"/>
    </row>
    <row r="4" spans="1:15" ht="21.6" customHeight="1" x14ac:dyDescent="0.3">
      <c r="A4" s="62"/>
      <c r="C4" s="10"/>
      <c r="D4" s="10" t="s">
        <v>22</v>
      </c>
      <c r="E4" s="5"/>
      <c r="F4" s="5"/>
      <c r="G4" s="3"/>
      <c r="H4" s="6" t="s">
        <v>23</v>
      </c>
      <c r="I4" s="7"/>
      <c r="J4" s="8"/>
      <c r="K4" s="116" t="s">
        <v>24</v>
      </c>
      <c r="L4" s="116"/>
      <c r="M4" s="116"/>
      <c r="N4" s="116"/>
      <c r="O4" s="116"/>
    </row>
    <row r="5" spans="1:15" ht="21.6" customHeight="1" x14ac:dyDescent="0.3">
      <c r="A5" s="9"/>
      <c r="C5" s="3"/>
      <c r="D5" s="11"/>
      <c r="E5" s="5"/>
      <c r="F5" s="5"/>
      <c r="G5" s="5"/>
      <c r="H5" s="12"/>
      <c r="I5" s="5"/>
      <c r="J5" s="5"/>
      <c r="K5" s="5"/>
      <c r="L5" s="5"/>
      <c r="M5" s="5"/>
      <c r="N5" s="5"/>
      <c r="O5" s="5"/>
    </row>
    <row r="6" spans="1:15" ht="21.6" customHeight="1" x14ac:dyDescent="0.3">
      <c r="A6" s="9"/>
      <c r="C6" s="14" t="s">
        <v>25</v>
      </c>
      <c r="D6" s="117" t="s">
        <v>63</v>
      </c>
      <c r="E6" s="117"/>
      <c r="F6" s="15"/>
      <c r="G6" s="14" t="s">
        <v>25</v>
      </c>
      <c r="H6" s="117" t="s">
        <v>108</v>
      </c>
      <c r="I6" s="117"/>
      <c r="J6" s="17"/>
      <c r="K6" s="17"/>
      <c r="L6" s="17"/>
      <c r="M6" s="17"/>
      <c r="N6" s="17"/>
      <c r="O6" s="18"/>
    </row>
    <row r="7" spans="1:15" ht="21.6" customHeight="1" x14ac:dyDescent="0.3">
      <c r="A7" s="9"/>
      <c r="C7" s="19" t="s">
        <v>26</v>
      </c>
      <c r="D7" s="113" t="s">
        <v>102</v>
      </c>
      <c r="E7" s="113"/>
      <c r="F7" s="20"/>
      <c r="G7" s="21" t="s">
        <v>27</v>
      </c>
      <c r="H7" s="113" t="s">
        <v>208</v>
      </c>
      <c r="I7" s="113"/>
      <c r="J7" s="113"/>
      <c r="K7" s="113"/>
      <c r="L7" s="113"/>
      <c r="M7" s="113"/>
      <c r="N7" s="113"/>
      <c r="O7" s="113"/>
    </row>
    <row r="8" spans="1:15" ht="21.6" customHeight="1" x14ac:dyDescent="0.3">
      <c r="A8" s="62"/>
      <c r="C8" s="22" t="s">
        <v>28</v>
      </c>
      <c r="D8" s="113" t="s">
        <v>64</v>
      </c>
      <c r="E8" s="113"/>
      <c r="F8" s="20"/>
      <c r="G8" s="23" t="s">
        <v>29</v>
      </c>
      <c r="H8" s="114" t="s">
        <v>207</v>
      </c>
      <c r="I8" s="114"/>
      <c r="J8" s="114"/>
      <c r="K8" s="114"/>
      <c r="L8" s="114"/>
      <c r="M8" s="114"/>
      <c r="N8" s="114"/>
      <c r="O8" s="114"/>
    </row>
    <row r="9" spans="1:15" ht="21.6" customHeight="1" x14ac:dyDescent="0.3">
      <c r="A9" s="9"/>
      <c r="C9" s="24" t="s">
        <v>30</v>
      </c>
      <c r="D9" s="25"/>
      <c r="E9" s="26"/>
      <c r="F9" s="27"/>
      <c r="G9" s="24" t="s">
        <v>30</v>
      </c>
      <c r="H9" s="25"/>
      <c r="I9" s="28"/>
      <c r="J9" s="28"/>
      <c r="K9" s="28"/>
      <c r="L9" s="28"/>
      <c r="M9" s="28"/>
      <c r="N9" s="28"/>
      <c r="O9" s="28"/>
    </row>
    <row r="10" spans="1:15" ht="21.6" customHeight="1" x14ac:dyDescent="0.3">
      <c r="A10" s="9"/>
      <c r="C10" s="29"/>
      <c r="D10" s="113"/>
      <c r="E10" s="113"/>
      <c r="F10" s="20"/>
      <c r="G10" s="30"/>
      <c r="H10" s="114"/>
      <c r="I10" s="114"/>
      <c r="J10" s="114"/>
      <c r="K10" s="114"/>
      <c r="L10" s="114"/>
      <c r="M10" s="114"/>
      <c r="N10" s="114"/>
      <c r="O10" s="114"/>
    </row>
    <row r="11" spans="1:15" ht="21.6" customHeight="1" x14ac:dyDescent="0.3">
      <c r="A11" s="62"/>
      <c r="C11" s="31"/>
      <c r="D11" s="113"/>
      <c r="E11" s="113"/>
      <c r="F11" s="20"/>
      <c r="G11" s="32"/>
      <c r="H11" s="113"/>
      <c r="I11" s="113"/>
      <c r="J11" s="113"/>
      <c r="K11" s="113"/>
      <c r="L11" s="113"/>
      <c r="M11" s="113"/>
      <c r="N11" s="113"/>
      <c r="O11" s="113"/>
    </row>
    <row r="12" spans="1:15" ht="21.6" customHeight="1" x14ac:dyDescent="0.3">
      <c r="A12" s="62"/>
      <c r="C12" s="5"/>
      <c r="D12" s="5"/>
      <c r="E12" s="5"/>
      <c r="F12" s="5"/>
      <c r="G12" s="12" t="s">
        <v>31</v>
      </c>
      <c r="H12" s="12"/>
      <c r="I12" s="12"/>
      <c r="J12" s="12"/>
      <c r="K12" s="5"/>
      <c r="L12" s="5"/>
      <c r="M12" s="5"/>
      <c r="N12" s="33"/>
      <c r="O12" s="3"/>
    </row>
    <row r="13" spans="1:15" ht="21.6" customHeight="1" x14ac:dyDescent="0.3">
      <c r="A13" s="9"/>
      <c r="C13" s="10" t="s">
        <v>32</v>
      </c>
      <c r="D13" s="5"/>
      <c r="E13" s="5"/>
      <c r="F13" s="5"/>
      <c r="G13" s="34" t="s">
        <v>33</v>
      </c>
      <c r="H13" s="34" t="s">
        <v>34</v>
      </c>
      <c r="I13" s="34" t="s">
        <v>35</v>
      </c>
      <c r="J13" s="34" t="s">
        <v>36</v>
      </c>
      <c r="K13" s="34" t="s">
        <v>37</v>
      </c>
      <c r="L13" s="111" t="s">
        <v>38</v>
      </c>
      <c r="M13" s="111"/>
      <c r="N13" s="34" t="s">
        <v>39</v>
      </c>
      <c r="O13" s="34" t="s">
        <v>40</v>
      </c>
    </row>
    <row r="14" spans="1:15" ht="21.6" customHeight="1" x14ac:dyDescent="0.3">
      <c r="A14" s="9"/>
      <c r="C14" s="35" t="s">
        <v>41</v>
      </c>
      <c r="D14" s="36" t="str">
        <f>IF(D7&gt;"",D7,"")</f>
        <v>OLAH Benedek</v>
      </c>
      <c r="E14" s="36" t="str">
        <f>IF(H7&gt;"",H7,"")</f>
        <v>Isakov Ilia</v>
      </c>
      <c r="F14" s="36" t="str">
        <f>IF(F7&gt;"",F7&amp;" - "&amp;J7,"")</f>
        <v/>
      </c>
      <c r="G14" s="37">
        <v>6</v>
      </c>
      <c r="H14" s="37">
        <v>-9</v>
      </c>
      <c r="I14" s="37">
        <v>5</v>
      </c>
      <c r="J14" s="37">
        <v>-8</v>
      </c>
      <c r="K14" s="37">
        <v>-8</v>
      </c>
      <c r="L14" s="38">
        <f>IF(ISBLANK(G14),"",COUNTIF(G14:K14,"&gt;=0"))</f>
        <v>2</v>
      </c>
      <c r="M14" s="39">
        <f>IF(ISBLANK(G14),"",(IF(LEFT(G14,1)="-",1,0)+IF(LEFT(H14,1)="-",1,0)+IF(LEFT(I14,1)="-",1,0)+IF(LEFT(J14,1)="-",1,0)+IF(LEFT(K14,1)="-",1,0)))</f>
        <v>3</v>
      </c>
      <c r="N14" s="40" t="str">
        <f t="shared" ref="N14:O18" si="0">IF(L14=3,1,"")</f>
        <v/>
      </c>
      <c r="O14" s="41">
        <f t="shared" si="0"/>
        <v>1</v>
      </c>
    </row>
    <row r="15" spans="1:15" ht="21.6" customHeight="1" x14ac:dyDescent="0.3">
      <c r="A15" s="9"/>
      <c r="C15" s="35" t="s">
        <v>42</v>
      </c>
      <c r="D15" s="36" t="str">
        <f>IF(D8&gt;"",D8,"")</f>
        <v>O´CONNOR Miikka</v>
      </c>
      <c r="E15" s="36" t="str">
        <f>IF(H8&gt;"",H8,"")</f>
        <v>Tuytruymov Alexandr</v>
      </c>
      <c r="F15" s="36" t="str">
        <f>IF(F8&gt;"",F8&amp;" - "&amp;J8,"")</f>
        <v/>
      </c>
      <c r="G15" s="37">
        <v>-8</v>
      </c>
      <c r="H15" s="37">
        <v>6</v>
      </c>
      <c r="I15" s="37">
        <v>-6</v>
      </c>
      <c r="J15" s="37">
        <v>-8</v>
      </c>
      <c r="K15" s="37"/>
      <c r="L15" s="38">
        <f>IF(ISBLANK(G15),"",COUNTIF(G15:K15,"&gt;=0"))</f>
        <v>1</v>
      </c>
      <c r="M15" s="39">
        <f>IF(ISBLANK(G15),"",(IF(LEFT(G15,1)="-",1,0)+IF(LEFT(H15,1)="-",1,0)+IF(LEFT(I15,1)="-",1,0)+IF(LEFT(J15,1)="-",1,0)+IF(LEFT(K15,1)="-",1,0)))</f>
        <v>3</v>
      </c>
      <c r="N15" s="40" t="str">
        <f t="shared" si="0"/>
        <v/>
      </c>
      <c r="O15" s="41">
        <f t="shared" si="0"/>
        <v>1</v>
      </c>
    </row>
    <row r="16" spans="1:15" ht="21.6" customHeight="1" x14ac:dyDescent="0.3">
      <c r="A16" s="9"/>
      <c r="C16" s="42" t="s">
        <v>43</v>
      </c>
      <c r="D16" s="36" t="str">
        <f>IF(D10&gt;"",D10&amp;" / "&amp;D11,"")</f>
        <v/>
      </c>
      <c r="E16" s="36" t="str">
        <f>IF(H10&gt;"",H10&amp;" / "&amp;H11,"")</f>
        <v/>
      </c>
      <c r="F16" s="43"/>
      <c r="G16" s="44"/>
      <c r="H16" s="37"/>
      <c r="I16" s="37"/>
      <c r="J16" s="45"/>
      <c r="K16" s="45"/>
      <c r="L16" s="38" t="str">
        <f>IF(ISBLANK(G16),"",COUNTIF(G16:K16,"&gt;=0"))</f>
        <v/>
      </c>
      <c r="M16" s="39" t="str">
        <f>IF(ISBLANK(G16),"",(IF(LEFT(G16,1)="-",1,0)+IF(LEFT(H16,1)="-",1,0)+IF(LEFT(I16,1)="-",1,0)+IF(LEFT(J16,1)="-",1,0)+IF(LEFT(K16,1)="-",1,0)))</f>
        <v/>
      </c>
      <c r="N16" s="40" t="str">
        <f t="shared" si="0"/>
        <v/>
      </c>
      <c r="O16" s="41" t="str">
        <f t="shared" si="0"/>
        <v/>
      </c>
    </row>
    <row r="17" spans="1:15" ht="21.6" customHeight="1" x14ac:dyDescent="0.3">
      <c r="A17" s="9"/>
      <c r="C17" s="35" t="s">
        <v>44</v>
      </c>
      <c r="D17" s="36" t="str">
        <f>IF(D7&gt;"",D7,"")</f>
        <v>OLAH Benedek</v>
      </c>
      <c r="E17" s="36" t="str">
        <f>IF(H8&gt;"",H8,"")</f>
        <v>Tuytruymov Alexandr</v>
      </c>
      <c r="F17" s="46"/>
      <c r="G17" s="47"/>
      <c r="H17" s="48"/>
      <c r="I17" s="45"/>
      <c r="J17" s="37"/>
      <c r="K17" s="37"/>
      <c r="L17" s="38" t="str">
        <f>IF(ISBLANK(G17),"",COUNTIF(G17:K17,"&gt;=0"))</f>
        <v/>
      </c>
      <c r="M17" s="39" t="str">
        <f>IF(ISBLANK(G17),"",(IF(LEFT(G17,1)="-",1,0)+IF(LEFT(H17,1)="-",1,0)+IF(LEFT(I17,1)="-",1,0)+IF(LEFT(J17,1)="-",1,0)+IF(LEFT(K17,1)="-",1,0)))</f>
        <v/>
      </c>
      <c r="N17" s="40" t="str">
        <f t="shared" si="0"/>
        <v/>
      </c>
      <c r="O17" s="41" t="str">
        <f t="shared" si="0"/>
        <v/>
      </c>
    </row>
    <row r="18" spans="1:15" ht="21.6" customHeight="1" thickBot="1" x14ac:dyDescent="0.35">
      <c r="A18" s="62"/>
      <c r="C18" s="35" t="s">
        <v>45</v>
      </c>
      <c r="D18" s="36" t="str">
        <f>IF(D8&gt;"",D8,"")</f>
        <v>O´CONNOR Miikka</v>
      </c>
      <c r="E18" s="36" t="str">
        <f>IF(H7&gt;"",H7,"")</f>
        <v>Isakov Ilia</v>
      </c>
      <c r="F18" s="46"/>
      <c r="G18" s="44"/>
      <c r="H18" s="37"/>
      <c r="I18" s="37"/>
      <c r="J18" s="37"/>
      <c r="K18" s="37"/>
      <c r="L18" s="38" t="str">
        <f>IF(ISBLANK(G18),"",COUNTIF(G18:K18,"&gt;=0"))</f>
        <v/>
      </c>
      <c r="M18" s="39" t="str">
        <f>IF(ISBLANK(G18),"",(IF(LEFT(G18,1)="-",1,0)+IF(LEFT(H18,1)="-",1,0)+IF(LEFT(I18,1)="-",1,0)+IF(LEFT(J18,1)="-",1,0)+IF(LEFT(K18,1)="-",1,0)))</f>
        <v/>
      </c>
      <c r="N18" s="40" t="str">
        <f t="shared" si="0"/>
        <v/>
      </c>
      <c r="O18" s="41" t="str">
        <f t="shared" si="0"/>
        <v/>
      </c>
    </row>
    <row r="19" spans="1:15" ht="21.6" customHeight="1" thickBot="1" x14ac:dyDescent="0.35">
      <c r="A19" s="62"/>
      <c r="C19" s="5"/>
      <c r="D19" s="5"/>
      <c r="E19" s="5"/>
      <c r="F19" s="5"/>
      <c r="G19" s="5"/>
      <c r="H19" s="5"/>
      <c r="I19" s="5"/>
      <c r="J19" s="49" t="s">
        <v>46</v>
      </c>
      <c r="K19" s="50"/>
      <c r="L19" s="51">
        <f>IF(ISBLANK(D7),"",SUM(L14:L18))</f>
        <v>3</v>
      </c>
      <c r="M19" s="51">
        <f>IF(ISBLANK(H7),"",SUM(M14:M18))</f>
        <v>6</v>
      </c>
      <c r="N19" s="52">
        <f>IF(ISBLANK(G14),"",SUM(N14:N18))</f>
        <v>0</v>
      </c>
      <c r="O19" s="53">
        <f>IF(ISBLANK(G14),"",SUM(O14:O18))</f>
        <v>2</v>
      </c>
    </row>
    <row r="20" spans="1:15" ht="21.6" customHeight="1" x14ac:dyDescent="0.3">
      <c r="A20" s="62"/>
      <c r="C20" s="5" t="s">
        <v>47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</row>
    <row r="21" spans="1:15" ht="21.6" customHeight="1" x14ac:dyDescent="0.3">
      <c r="A21" s="62"/>
      <c r="C21" s="54"/>
      <c r="D21" s="5" t="s">
        <v>48</v>
      </c>
      <c r="E21" s="5" t="s">
        <v>49</v>
      </c>
      <c r="F21" s="3"/>
      <c r="G21" s="5"/>
      <c r="H21" s="5" t="s">
        <v>50</v>
      </c>
      <c r="I21" s="3"/>
      <c r="J21" s="5"/>
      <c r="K21" s="3" t="s">
        <v>51</v>
      </c>
      <c r="L21" s="3"/>
      <c r="M21" s="5"/>
      <c r="N21" s="5"/>
      <c r="O21" s="5"/>
    </row>
    <row r="22" spans="1:15" ht="21.6" customHeight="1" thickBot="1" x14ac:dyDescent="0.35">
      <c r="A22" s="63"/>
      <c r="C22" s="55"/>
      <c r="D22" s="56" t="str">
        <f>D6</f>
        <v>FIN 1</v>
      </c>
      <c r="E22" s="5" t="str">
        <f>H6</f>
        <v>RUS 3</v>
      </c>
      <c r="F22" s="5"/>
      <c r="G22" s="5"/>
      <c r="H22" s="5"/>
      <c r="I22" s="5"/>
      <c r="J22" s="5"/>
      <c r="K22" s="112" t="str">
        <f>IF(N19=2,D6,IF(O19=2,H6,IF(N19=5,IF(O19=5,"tasan",""),"")))</f>
        <v>RUS 3</v>
      </c>
      <c r="L22" s="112"/>
      <c r="M22" s="112"/>
      <c r="N22" s="112"/>
      <c r="O22" s="112"/>
    </row>
    <row r="23" spans="1:15" ht="21.6" customHeight="1" x14ac:dyDescent="0.3">
      <c r="C23" s="57"/>
      <c r="D23" s="57"/>
      <c r="E23" s="57"/>
      <c r="F23" s="57"/>
      <c r="G23" s="57"/>
      <c r="H23" s="57"/>
      <c r="I23" s="57"/>
      <c r="J23" s="57"/>
      <c r="K23" s="58"/>
      <c r="L23" s="58"/>
      <c r="M23" s="58"/>
      <c r="N23" s="58"/>
      <c r="O23" s="58"/>
    </row>
    <row r="24" spans="1:15" ht="21.6" customHeight="1" x14ac:dyDescent="0.3">
      <c r="A24" s="62"/>
      <c r="C24" s="60"/>
      <c r="D24" s="60"/>
      <c r="E24" s="60"/>
      <c r="F24" s="60"/>
      <c r="G24" s="60"/>
      <c r="H24" s="60"/>
      <c r="I24" s="60"/>
      <c r="J24" s="60"/>
      <c r="K24" s="61"/>
      <c r="L24" s="61"/>
      <c r="M24" s="61"/>
      <c r="N24" s="61"/>
      <c r="O24" s="61"/>
    </row>
    <row r="25" spans="1:15" ht="21.6" customHeight="1" x14ac:dyDescent="0.3">
      <c r="A25" s="62"/>
    </row>
    <row r="26" spans="1:15" ht="21.6" customHeight="1" x14ac:dyDescent="0.3">
      <c r="A26" s="62"/>
      <c r="C26" s="3">
        <v>5</v>
      </c>
      <c r="D26" s="4" t="s">
        <v>20</v>
      </c>
      <c r="E26" s="5"/>
      <c r="F26" s="5"/>
      <c r="G26" s="3"/>
      <c r="H26" s="6" t="s">
        <v>21</v>
      </c>
      <c r="I26" s="7"/>
      <c r="J26" s="8"/>
      <c r="K26" s="115">
        <v>43440</v>
      </c>
      <c r="L26" s="115"/>
      <c r="M26" s="115"/>
      <c r="N26" s="115"/>
      <c r="O26" s="115"/>
    </row>
    <row r="27" spans="1:15" ht="21.6" customHeight="1" x14ac:dyDescent="0.3">
      <c r="A27" s="9"/>
      <c r="C27" s="10"/>
      <c r="D27" s="10" t="s">
        <v>22</v>
      </c>
      <c r="E27" s="5"/>
      <c r="F27" s="5"/>
      <c r="G27" s="3"/>
      <c r="H27" s="6" t="s">
        <v>23</v>
      </c>
      <c r="I27" s="7"/>
      <c r="J27" s="8"/>
      <c r="K27" s="116" t="s">
        <v>24</v>
      </c>
      <c r="L27" s="116"/>
      <c r="M27" s="116"/>
      <c r="N27" s="116"/>
      <c r="O27" s="116"/>
    </row>
    <row r="28" spans="1:15" ht="21.6" customHeight="1" x14ac:dyDescent="0.3">
      <c r="A28" s="9"/>
      <c r="C28" s="3"/>
      <c r="D28" s="11"/>
      <c r="E28" s="5"/>
      <c r="F28" s="5"/>
      <c r="G28" s="5"/>
      <c r="H28" s="12"/>
      <c r="I28" s="5"/>
      <c r="J28" s="5"/>
      <c r="K28" s="5"/>
      <c r="L28" s="5"/>
      <c r="M28" s="5"/>
      <c r="N28" s="5"/>
      <c r="O28" s="5"/>
    </row>
    <row r="29" spans="1:15" ht="21.6" customHeight="1" x14ac:dyDescent="0.3">
      <c r="A29" s="9"/>
      <c r="C29" s="14" t="s">
        <v>25</v>
      </c>
      <c r="D29" s="117" t="s">
        <v>240</v>
      </c>
      <c r="E29" s="117"/>
      <c r="F29" s="15"/>
      <c r="G29" s="14" t="s">
        <v>25</v>
      </c>
      <c r="H29" s="16" t="s">
        <v>55</v>
      </c>
      <c r="I29" s="17"/>
      <c r="J29" s="17"/>
      <c r="K29" s="17"/>
      <c r="L29" s="17"/>
      <c r="M29" s="17"/>
      <c r="N29" s="17"/>
      <c r="O29" s="18"/>
    </row>
    <row r="30" spans="1:15" ht="21.6" customHeight="1" x14ac:dyDescent="0.3">
      <c r="A30" s="62"/>
      <c r="C30" s="19" t="s">
        <v>26</v>
      </c>
      <c r="D30" s="113" t="s">
        <v>211</v>
      </c>
      <c r="E30" s="113"/>
      <c r="F30" s="20"/>
      <c r="G30" s="21" t="s">
        <v>27</v>
      </c>
      <c r="H30" s="114" t="s">
        <v>70</v>
      </c>
      <c r="I30" s="114"/>
      <c r="J30" s="114"/>
      <c r="K30" s="114"/>
      <c r="L30" s="114"/>
      <c r="M30" s="114"/>
      <c r="N30" s="114"/>
      <c r="O30" s="114"/>
    </row>
    <row r="31" spans="1:15" ht="21.6" customHeight="1" x14ac:dyDescent="0.3">
      <c r="A31" s="9"/>
      <c r="C31" s="22" t="s">
        <v>28</v>
      </c>
      <c r="D31" s="113" t="s">
        <v>210</v>
      </c>
      <c r="E31" s="113"/>
      <c r="F31" s="20"/>
      <c r="G31" s="23" t="s">
        <v>29</v>
      </c>
      <c r="H31" s="113" t="s">
        <v>214</v>
      </c>
      <c r="I31" s="113"/>
      <c r="J31" s="113"/>
      <c r="K31" s="113"/>
      <c r="L31" s="113"/>
      <c r="M31" s="113"/>
      <c r="N31" s="113"/>
      <c r="O31" s="113"/>
    </row>
    <row r="32" spans="1:15" ht="21.6" customHeight="1" x14ac:dyDescent="0.3">
      <c r="A32" s="9"/>
      <c r="C32" s="24" t="s">
        <v>30</v>
      </c>
      <c r="D32" s="25"/>
      <c r="E32" s="26"/>
      <c r="F32" s="27"/>
      <c r="G32" s="24" t="s">
        <v>30</v>
      </c>
      <c r="H32" s="25"/>
      <c r="I32" s="28"/>
      <c r="J32" s="28"/>
      <c r="K32" s="28"/>
      <c r="L32" s="28"/>
      <c r="M32" s="28"/>
      <c r="N32" s="28"/>
      <c r="O32" s="28"/>
    </row>
    <row r="33" spans="1:15" ht="21.6" customHeight="1" x14ac:dyDescent="0.3">
      <c r="A33" s="62"/>
      <c r="C33" s="29"/>
      <c r="D33" s="113"/>
      <c r="E33" s="113"/>
      <c r="F33" s="20"/>
      <c r="G33" s="30"/>
      <c r="H33" s="114"/>
      <c r="I33" s="114"/>
      <c r="J33" s="114"/>
      <c r="K33" s="114"/>
      <c r="L33" s="114"/>
      <c r="M33" s="114"/>
      <c r="N33" s="114"/>
      <c r="O33" s="114"/>
    </row>
    <row r="34" spans="1:15" ht="21.6" customHeight="1" x14ac:dyDescent="0.3">
      <c r="A34" s="62"/>
      <c r="C34" s="31"/>
      <c r="D34" s="113"/>
      <c r="E34" s="113"/>
      <c r="F34" s="20"/>
      <c r="G34" s="32"/>
      <c r="H34" s="113"/>
      <c r="I34" s="113"/>
      <c r="J34" s="113"/>
      <c r="K34" s="113"/>
      <c r="L34" s="113"/>
      <c r="M34" s="113"/>
      <c r="N34" s="113"/>
      <c r="O34" s="113"/>
    </row>
    <row r="35" spans="1:15" ht="21.6" customHeight="1" x14ac:dyDescent="0.3">
      <c r="A35" s="9"/>
      <c r="C35" s="5"/>
      <c r="D35" s="5"/>
      <c r="E35" s="5"/>
      <c r="F35" s="5"/>
      <c r="G35" s="12" t="s">
        <v>31</v>
      </c>
      <c r="H35" s="12"/>
      <c r="I35" s="12"/>
      <c r="J35" s="12"/>
      <c r="K35" s="5"/>
      <c r="L35" s="5"/>
      <c r="M35" s="5"/>
      <c r="N35" s="33"/>
      <c r="O35" s="3"/>
    </row>
    <row r="36" spans="1:15" ht="21.6" customHeight="1" x14ac:dyDescent="0.3">
      <c r="A36" s="9"/>
      <c r="C36" s="10" t="s">
        <v>32</v>
      </c>
      <c r="D36" s="5"/>
      <c r="E36" s="5"/>
      <c r="F36" s="5"/>
      <c r="G36" s="34" t="s">
        <v>33</v>
      </c>
      <c r="H36" s="34" t="s">
        <v>34</v>
      </c>
      <c r="I36" s="34" t="s">
        <v>35</v>
      </c>
      <c r="J36" s="34" t="s">
        <v>36</v>
      </c>
      <c r="K36" s="34" t="s">
        <v>37</v>
      </c>
      <c r="L36" s="111" t="s">
        <v>38</v>
      </c>
      <c r="M36" s="111"/>
      <c r="N36" s="34" t="s">
        <v>39</v>
      </c>
      <c r="O36" s="34" t="s">
        <v>40</v>
      </c>
    </row>
    <row r="37" spans="1:15" ht="21.6" customHeight="1" x14ac:dyDescent="0.3">
      <c r="A37" s="9"/>
      <c r="C37" s="35" t="s">
        <v>41</v>
      </c>
      <c r="D37" s="36" t="str">
        <f>IF(D30&gt;"",D30,"")</f>
        <v>MONDAL RAJ</v>
      </c>
      <c r="E37" s="36" t="str">
        <f>IF(H30&gt;"",H30,"")</f>
        <v>KORIYAMA HOKUTO</v>
      </c>
      <c r="F37" s="36" t="str">
        <f>IF(F30&gt;"",F30&amp;" - "&amp;J30,"")</f>
        <v/>
      </c>
      <c r="G37" s="37">
        <v>-7</v>
      </c>
      <c r="H37" s="37">
        <v>5</v>
      </c>
      <c r="I37" s="37">
        <v>-7</v>
      </c>
      <c r="J37" s="37">
        <v>7</v>
      </c>
      <c r="K37" s="37">
        <v>8</v>
      </c>
      <c r="L37" s="38">
        <f>IF(ISBLANK(G37),"",COUNTIF(G37:K37,"&gt;=0"))</f>
        <v>3</v>
      </c>
      <c r="M37" s="39">
        <f>IF(ISBLANK(G37),"",(IF(LEFT(G37,1)="-",1,0)+IF(LEFT(H37,1)="-",1,0)+IF(LEFT(I37,1)="-",1,0)+IF(LEFT(J37,1)="-",1,0)+IF(LEFT(K37,1)="-",1,0)))</f>
        <v>2</v>
      </c>
      <c r="N37" s="40">
        <f t="shared" ref="N37:O41" si="1">IF(L37=3,1,"")</f>
        <v>1</v>
      </c>
      <c r="O37" s="41" t="str">
        <f t="shared" si="1"/>
        <v/>
      </c>
    </row>
    <row r="38" spans="1:15" ht="21.6" customHeight="1" x14ac:dyDescent="0.3">
      <c r="A38" s="9"/>
      <c r="C38" s="35" t="s">
        <v>42</v>
      </c>
      <c r="D38" s="36" t="str">
        <f>IF(D31&gt;"",D31,"")</f>
        <v>Correa Cecilio</v>
      </c>
      <c r="E38" s="36" t="str">
        <f>IF(H31&gt;"",H31,"")</f>
        <v>ENDO RYOMA</v>
      </c>
      <c r="F38" s="36" t="str">
        <f>IF(F31&gt;"",F31&amp;" - "&amp;J31,"")</f>
        <v/>
      </c>
      <c r="G38" s="37">
        <v>8</v>
      </c>
      <c r="H38" s="37">
        <v>-11</v>
      </c>
      <c r="I38" s="37">
        <v>-5</v>
      </c>
      <c r="J38" s="37">
        <v>-9</v>
      </c>
      <c r="K38" s="37"/>
      <c r="L38" s="38">
        <f>IF(ISBLANK(G38),"",COUNTIF(G38:K38,"&gt;=0"))</f>
        <v>1</v>
      </c>
      <c r="M38" s="39">
        <f>IF(ISBLANK(G38),"",(IF(LEFT(G38,1)="-",1,0)+IF(LEFT(H38,1)="-",1,0)+IF(LEFT(I38,1)="-",1,0)+IF(LEFT(J38,1)="-",1,0)+IF(LEFT(K38,1)="-",1,0)))</f>
        <v>3</v>
      </c>
      <c r="N38" s="40" t="str">
        <f t="shared" si="1"/>
        <v/>
      </c>
      <c r="O38" s="41">
        <f t="shared" si="1"/>
        <v>1</v>
      </c>
    </row>
    <row r="39" spans="1:15" ht="21.6" customHeight="1" x14ac:dyDescent="0.3">
      <c r="A39" s="9"/>
      <c r="C39" s="42" t="s">
        <v>43</v>
      </c>
      <c r="D39" s="36" t="str">
        <f>IF(D33&gt;"",D33&amp;" / "&amp;D34,"")</f>
        <v/>
      </c>
      <c r="E39" s="36" t="str">
        <f>IF(H33&gt;"",H33&amp;" / "&amp;H34,"")</f>
        <v/>
      </c>
      <c r="F39" s="43"/>
      <c r="G39" s="44">
        <v>-6</v>
      </c>
      <c r="H39" s="37">
        <v>9</v>
      </c>
      <c r="I39" s="37">
        <v>2</v>
      </c>
      <c r="J39" s="45">
        <v>-4</v>
      </c>
      <c r="K39" s="45">
        <v>10</v>
      </c>
      <c r="L39" s="38">
        <f>IF(ISBLANK(G39),"",COUNTIF(G39:K39,"&gt;=0"))</f>
        <v>3</v>
      </c>
      <c r="M39" s="39">
        <f>IF(ISBLANK(G39),"",(IF(LEFT(G39,1)="-",1,0)+IF(LEFT(H39,1)="-",1,0)+IF(LEFT(I39,1)="-",1,0)+IF(LEFT(J39,1)="-",1,0)+IF(LEFT(K39,1)="-",1,0)))</f>
        <v>2</v>
      </c>
      <c r="N39" s="40">
        <f t="shared" si="1"/>
        <v>1</v>
      </c>
      <c r="O39" s="41" t="str">
        <f t="shared" si="1"/>
        <v/>
      </c>
    </row>
    <row r="40" spans="1:15" ht="21.6" customHeight="1" x14ac:dyDescent="0.3">
      <c r="A40" s="62"/>
      <c r="C40" s="35" t="s">
        <v>44</v>
      </c>
      <c r="D40" s="36" t="str">
        <f>IF(D30&gt;"",D30,"")</f>
        <v>MONDAL RAJ</v>
      </c>
      <c r="E40" s="36" t="str">
        <f>IF(H31&gt;"",H31,"")</f>
        <v>ENDO RYOMA</v>
      </c>
      <c r="F40" s="46"/>
      <c r="G40" s="47"/>
      <c r="H40" s="48"/>
      <c r="I40" s="45"/>
      <c r="J40" s="37"/>
      <c r="K40" s="37"/>
      <c r="L40" s="38" t="str">
        <f>IF(ISBLANK(G40),"",COUNTIF(G40:K40,"&gt;=0"))</f>
        <v/>
      </c>
      <c r="M40" s="39" t="str">
        <f>IF(ISBLANK(G40),"",(IF(LEFT(G40,1)="-",1,0)+IF(LEFT(H40,1)="-",1,0)+IF(LEFT(I40,1)="-",1,0)+IF(LEFT(J40,1)="-",1,0)+IF(LEFT(K40,1)="-",1,0)))</f>
        <v/>
      </c>
      <c r="N40" s="40" t="str">
        <f t="shared" si="1"/>
        <v/>
      </c>
      <c r="O40" s="41" t="str">
        <f t="shared" si="1"/>
        <v/>
      </c>
    </row>
    <row r="41" spans="1:15" ht="21.6" customHeight="1" thickBot="1" x14ac:dyDescent="0.35">
      <c r="A41" s="62"/>
      <c r="C41" s="35" t="s">
        <v>45</v>
      </c>
      <c r="D41" s="36" t="str">
        <f>IF(D31&gt;"",D31,"")</f>
        <v>Correa Cecilio</v>
      </c>
      <c r="E41" s="36" t="str">
        <f>IF(H30&gt;"",H30,"")</f>
        <v>KORIYAMA HOKUTO</v>
      </c>
      <c r="F41" s="46"/>
      <c r="G41" s="44"/>
      <c r="H41" s="37"/>
      <c r="I41" s="37"/>
      <c r="J41" s="37"/>
      <c r="K41" s="37"/>
      <c r="L41" s="38" t="str">
        <f>IF(ISBLANK(G41),"",COUNTIF(G41:K41,"&gt;=0"))</f>
        <v/>
      </c>
      <c r="M41" s="39" t="str">
        <f>IF(ISBLANK(G41),"",(IF(LEFT(G41,1)="-",1,0)+IF(LEFT(H41,1)="-",1,0)+IF(LEFT(I41,1)="-",1,0)+IF(LEFT(J41,1)="-",1,0)+IF(LEFT(K41,1)="-",1,0)))</f>
        <v/>
      </c>
      <c r="N41" s="40" t="str">
        <f t="shared" si="1"/>
        <v/>
      </c>
      <c r="O41" s="41" t="str">
        <f t="shared" si="1"/>
        <v/>
      </c>
    </row>
    <row r="42" spans="1:15" ht="21.6" customHeight="1" thickBot="1" x14ac:dyDescent="0.35">
      <c r="A42" s="62"/>
      <c r="C42" s="5"/>
      <c r="D42" s="5"/>
      <c r="E42" s="5"/>
      <c r="F42" s="5"/>
      <c r="G42" s="5"/>
      <c r="H42" s="5"/>
      <c r="I42" s="5"/>
      <c r="J42" s="49" t="s">
        <v>46</v>
      </c>
      <c r="K42" s="50"/>
      <c r="L42" s="51">
        <f>IF(ISBLANK(D30),"",SUM(L37:L41))</f>
        <v>7</v>
      </c>
      <c r="M42" s="51">
        <f>IF(ISBLANK(H30),"",SUM(M37:M41))</f>
        <v>7</v>
      </c>
      <c r="N42" s="52">
        <f>IF(ISBLANK(G37),"",SUM(N37:N41))</f>
        <v>2</v>
      </c>
      <c r="O42" s="53">
        <f>IF(ISBLANK(G37),"",SUM(O37:O41))</f>
        <v>1</v>
      </c>
    </row>
    <row r="43" spans="1:15" ht="21.6" customHeight="1" x14ac:dyDescent="0.3">
      <c r="A43" s="62"/>
      <c r="C43" s="5" t="s">
        <v>47</v>
      </c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</row>
    <row r="44" spans="1:15" ht="21.6" customHeight="1" x14ac:dyDescent="0.3">
      <c r="A44" s="63"/>
      <c r="C44" s="54"/>
      <c r="D44" s="5" t="s">
        <v>48</v>
      </c>
      <c r="E44" s="5" t="s">
        <v>49</v>
      </c>
      <c r="F44" s="3"/>
      <c r="G44" s="5"/>
      <c r="H44" s="5" t="s">
        <v>50</v>
      </c>
      <c r="I44" s="3"/>
      <c r="J44" s="5"/>
      <c r="K44" s="3" t="s">
        <v>51</v>
      </c>
      <c r="L44" s="3"/>
      <c r="M44" s="5"/>
      <c r="N44" s="5"/>
      <c r="O44" s="5"/>
    </row>
    <row r="45" spans="1:15" ht="21.6" customHeight="1" thickBot="1" x14ac:dyDescent="0.35">
      <c r="C45" s="55"/>
      <c r="D45" s="56" t="str">
        <f>D29</f>
        <v>VEN / IND</v>
      </c>
      <c r="E45" s="5" t="str">
        <f>H29</f>
        <v>JPN 2</v>
      </c>
      <c r="F45" s="5"/>
      <c r="G45" s="5"/>
      <c r="H45" s="5"/>
      <c r="I45" s="5"/>
      <c r="J45" s="5"/>
      <c r="K45" s="112" t="str">
        <f>IF(N42=2,D29,IF(O42=2,H29,IF(N42=5,IF(O42=5,"tasan",""),"")))</f>
        <v>VEN / IND</v>
      </c>
      <c r="L45" s="112"/>
      <c r="M45" s="112"/>
      <c r="N45" s="112"/>
      <c r="O45" s="112"/>
    </row>
    <row r="46" spans="1:15" ht="21.6" customHeight="1" x14ac:dyDescent="0.3">
      <c r="A46" s="62"/>
    </row>
    <row r="47" spans="1:15" ht="21.6" customHeight="1" x14ac:dyDescent="0.3">
      <c r="C47" s="3">
        <v>12</v>
      </c>
      <c r="D47" s="4" t="s">
        <v>20</v>
      </c>
      <c r="E47" s="5"/>
      <c r="F47" s="5"/>
      <c r="G47" s="3"/>
      <c r="H47" s="6" t="s">
        <v>21</v>
      </c>
      <c r="I47" s="7"/>
      <c r="J47" s="8"/>
      <c r="K47" s="115">
        <v>43440</v>
      </c>
      <c r="L47" s="115"/>
      <c r="M47" s="115"/>
      <c r="N47" s="115"/>
      <c r="O47" s="115"/>
    </row>
    <row r="48" spans="1:15" ht="21.6" customHeight="1" x14ac:dyDescent="0.3">
      <c r="C48" s="10"/>
      <c r="D48" s="10" t="s">
        <v>22</v>
      </c>
      <c r="E48" s="5"/>
      <c r="F48" s="5"/>
      <c r="G48" s="3"/>
      <c r="H48" s="6" t="s">
        <v>23</v>
      </c>
      <c r="I48" s="7"/>
      <c r="J48" s="8"/>
      <c r="K48" s="116" t="s">
        <v>24</v>
      </c>
      <c r="L48" s="116"/>
      <c r="M48" s="116"/>
      <c r="N48" s="116"/>
      <c r="O48" s="116"/>
    </row>
    <row r="49" spans="3:15" ht="21.6" customHeight="1" x14ac:dyDescent="0.3">
      <c r="C49" s="3"/>
      <c r="D49" s="11"/>
      <c r="E49" s="5"/>
      <c r="F49" s="5"/>
      <c r="G49" s="5"/>
      <c r="H49" s="12"/>
      <c r="I49" s="5"/>
      <c r="J49" s="5"/>
      <c r="K49" s="5"/>
      <c r="L49" s="5"/>
      <c r="M49" s="5"/>
      <c r="N49" s="5"/>
      <c r="O49" s="5"/>
    </row>
    <row r="50" spans="3:15" ht="21.6" customHeight="1" x14ac:dyDescent="0.3">
      <c r="C50" s="14" t="s">
        <v>25</v>
      </c>
      <c r="D50" s="117" t="s">
        <v>75</v>
      </c>
      <c r="E50" s="117"/>
      <c r="F50" s="15"/>
      <c r="G50" s="14" t="s">
        <v>25</v>
      </c>
      <c r="H50" s="117" t="s">
        <v>59</v>
      </c>
      <c r="I50" s="117"/>
      <c r="J50" s="17"/>
      <c r="K50" s="17"/>
      <c r="L50" s="17"/>
      <c r="M50" s="17"/>
      <c r="N50" s="17"/>
      <c r="O50" s="18"/>
    </row>
    <row r="51" spans="3:15" ht="21.6" customHeight="1" x14ac:dyDescent="0.3">
      <c r="C51" s="19" t="s">
        <v>26</v>
      </c>
      <c r="D51" s="113" t="s">
        <v>66</v>
      </c>
      <c r="E51" s="113"/>
      <c r="F51" s="20"/>
      <c r="G51" s="21" t="s">
        <v>27</v>
      </c>
      <c r="H51" s="113" t="s">
        <v>147</v>
      </c>
      <c r="I51" s="113"/>
      <c r="J51" s="113"/>
      <c r="K51" s="113"/>
      <c r="L51" s="113"/>
      <c r="M51" s="113"/>
      <c r="N51" s="113"/>
      <c r="O51" s="113"/>
    </row>
    <row r="52" spans="3:15" ht="21.6" customHeight="1" x14ac:dyDescent="0.3">
      <c r="C52" s="22" t="s">
        <v>28</v>
      </c>
      <c r="D52" s="113" t="s">
        <v>221</v>
      </c>
      <c r="E52" s="113"/>
      <c r="F52" s="20"/>
      <c r="G52" s="23" t="s">
        <v>29</v>
      </c>
      <c r="H52" s="114" t="s">
        <v>148</v>
      </c>
      <c r="I52" s="114"/>
      <c r="J52" s="114"/>
      <c r="K52" s="114"/>
      <c r="L52" s="114"/>
      <c r="M52" s="114"/>
      <c r="N52" s="114"/>
      <c r="O52" s="114"/>
    </row>
    <row r="53" spans="3:15" ht="21.6" customHeight="1" x14ac:dyDescent="0.3">
      <c r="C53" s="24" t="s">
        <v>30</v>
      </c>
      <c r="D53" s="25"/>
      <c r="E53" s="26"/>
      <c r="F53" s="27"/>
      <c r="G53" s="24" t="s">
        <v>30</v>
      </c>
      <c r="H53" s="25"/>
      <c r="I53" s="28"/>
      <c r="J53" s="28"/>
      <c r="K53" s="28"/>
      <c r="L53" s="28"/>
      <c r="M53" s="28"/>
      <c r="N53" s="28"/>
      <c r="O53" s="28"/>
    </row>
    <row r="54" spans="3:15" ht="21.6" customHeight="1" x14ac:dyDescent="0.3">
      <c r="C54" s="29"/>
      <c r="D54" s="113"/>
      <c r="E54" s="113"/>
      <c r="F54" s="20"/>
      <c r="G54" s="30"/>
      <c r="H54" s="114"/>
      <c r="I54" s="114"/>
      <c r="J54" s="114"/>
      <c r="K54" s="114"/>
      <c r="L54" s="114"/>
      <c r="M54" s="114"/>
      <c r="N54" s="114"/>
      <c r="O54" s="114"/>
    </row>
    <row r="55" spans="3:15" ht="21.6" customHeight="1" x14ac:dyDescent="0.3">
      <c r="C55" s="31"/>
      <c r="D55" s="113"/>
      <c r="E55" s="113"/>
      <c r="F55" s="20"/>
      <c r="G55" s="32"/>
      <c r="H55" s="113"/>
      <c r="I55" s="113"/>
      <c r="J55" s="113"/>
      <c r="K55" s="113"/>
      <c r="L55" s="113"/>
      <c r="M55" s="113"/>
      <c r="N55" s="113"/>
      <c r="O55" s="113"/>
    </row>
    <row r="56" spans="3:15" ht="21.6" customHeight="1" x14ac:dyDescent="0.3">
      <c r="C56" s="5"/>
      <c r="D56" s="5"/>
      <c r="E56" s="5"/>
      <c r="F56" s="5"/>
      <c r="G56" s="12" t="s">
        <v>31</v>
      </c>
      <c r="H56" s="12"/>
      <c r="I56" s="12"/>
      <c r="J56" s="12"/>
      <c r="K56" s="5"/>
      <c r="L56" s="5"/>
      <c r="M56" s="5"/>
      <c r="N56" s="33"/>
      <c r="O56" s="3"/>
    </row>
    <row r="57" spans="3:15" ht="21.6" customHeight="1" x14ac:dyDescent="0.3">
      <c r="C57" s="10" t="s">
        <v>32</v>
      </c>
      <c r="D57" s="5"/>
      <c r="E57" s="5"/>
      <c r="F57" s="5"/>
      <c r="G57" s="34" t="s">
        <v>33</v>
      </c>
      <c r="H57" s="34" t="s">
        <v>34</v>
      </c>
      <c r="I57" s="34" t="s">
        <v>35</v>
      </c>
      <c r="J57" s="34" t="s">
        <v>36</v>
      </c>
      <c r="K57" s="34" t="s">
        <v>37</v>
      </c>
      <c r="L57" s="111" t="s">
        <v>38</v>
      </c>
      <c r="M57" s="111"/>
      <c r="N57" s="34" t="s">
        <v>39</v>
      </c>
      <c r="O57" s="34" t="s">
        <v>40</v>
      </c>
    </row>
    <row r="58" spans="3:15" ht="21.6" customHeight="1" x14ac:dyDescent="0.3">
      <c r="C58" s="35" t="s">
        <v>41</v>
      </c>
      <c r="D58" s="36" t="str">
        <f>IF(D51&gt;"",D51,"")</f>
        <v>Nikulin Ivan</v>
      </c>
      <c r="E58" s="36" t="str">
        <f>IF(H51&gt;"",H51,"")</f>
        <v>GREBENIUK Andriy</v>
      </c>
      <c r="F58" s="36" t="str">
        <f>IF(F51&gt;"",F51&amp;" - "&amp;J51,"")</f>
        <v/>
      </c>
      <c r="G58" s="37">
        <v>10</v>
      </c>
      <c r="H58" s="37">
        <v>6</v>
      </c>
      <c r="I58" s="37">
        <v>3</v>
      </c>
      <c r="J58" s="37"/>
      <c r="K58" s="37"/>
      <c r="L58" s="38">
        <f>IF(ISBLANK(G58),"",COUNTIF(G58:K58,"&gt;=0"))</f>
        <v>3</v>
      </c>
      <c r="M58" s="39">
        <f>IF(ISBLANK(G58),"",(IF(LEFT(G58,1)="-",1,0)+IF(LEFT(H58,1)="-",1,0)+IF(LEFT(I58,1)="-",1,0)+IF(LEFT(J58,1)="-",1,0)+IF(LEFT(K58,1)="-",1,0)))</f>
        <v>0</v>
      </c>
      <c r="N58" s="40">
        <f t="shared" ref="N58:O62" si="2">IF(L58=3,1,"")</f>
        <v>1</v>
      </c>
      <c r="O58" s="41" t="str">
        <f t="shared" si="2"/>
        <v/>
      </c>
    </row>
    <row r="59" spans="3:15" ht="21.6" customHeight="1" x14ac:dyDescent="0.3">
      <c r="C59" s="35" t="s">
        <v>42</v>
      </c>
      <c r="D59" s="36" t="str">
        <f>IF(D52&gt;"",D52,"")</f>
        <v>Artemenko Nikita</v>
      </c>
      <c r="E59" s="36" t="str">
        <f>IF(H52&gt;"",H52,"")</f>
        <v>LIMONOV Anton</v>
      </c>
      <c r="F59" s="36" t="str">
        <f>IF(F52&gt;"",F52&amp;" - "&amp;J52,"")</f>
        <v/>
      </c>
      <c r="G59" s="37">
        <v>7</v>
      </c>
      <c r="H59" s="37">
        <v>9</v>
      </c>
      <c r="I59" s="37">
        <v>-5</v>
      </c>
      <c r="J59" s="37">
        <v>-7</v>
      </c>
      <c r="K59" s="37">
        <v>5</v>
      </c>
      <c r="L59" s="38">
        <f>IF(ISBLANK(G59),"",COUNTIF(G59:K59,"&gt;=0"))</f>
        <v>3</v>
      </c>
      <c r="M59" s="39">
        <f>IF(ISBLANK(G59),"",(IF(LEFT(G59,1)="-",1,0)+IF(LEFT(H59,1)="-",1,0)+IF(LEFT(I59,1)="-",1,0)+IF(LEFT(J59,1)="-",1,0)+IF(LEFT(K59,1)="-",1,0)))</f>
        <v>2</v>
      </c>
      <c r="N59" s="40">
        <f t="shared" si="2"/>
        <v>1</v>
      </c>
      <c r="O59" s="41" t="str">
        <f t="shared" si="2"/>
        <v/>
      </c>
    </row>
    <row r="60" spans="3:15" ht="21.6" customHeight="1" x14ac:dyDescent="0.3">
      <c r="C60" s="42" t="s">
        <v>43</v>
      </c>
      <c r="D60" s="36" t="str">
        <f>IF(D54&gt;"",D54&amp;" / "&amp;D55,"")</f>
        <v/>
      </c>
      <c r="E60" s="36" t="str">
        <f>IF(H54&gt;"",H54&amp;" / "&amp;H55,"")</f>
        <v/>
      </c>
      <c r="F60" s="43"/>
      <c r="G60" s="44"/>
      <c r="H60" s="37"/>
      <c r="I60" s="37"/>
      <c r="J60" s="45"/>
      <c r="K60" s="45"/>
      <c r="L60" s="38" t="str">
        <f>IF(ISBLANK(G60),"",COUNTIF(G60:K60,"&gt;=0"))</f>
        <v/>
      </c>
      <c r="M60" s="39" t="str">
        <f>IF(ISBLANK(G60),"",(IF(LEFT(G60,1)="-",1,0)+IF(LEFT(H60,1)="-",1,0)+IF(LEFT(I60,1)="-",1,0)+IF(LEFT(J60,1)="-",1,0)+IF(LEFT(K60,1)="-",1,0)))</f>
        <v/>
      </c>
      <c r="N60" s="40" t="str">
        <f t="shared" si="2"/>
        <v/>
      </c>
      <c r="O60" s="41" t="str">
        <f t="shared" si="2"/>
        <v/>
      </c>
    </row>
    <row r="61" spans="3:15" ht="21.6" customHeight="1" x14ac:dyDescent="0.3">
      <c r="C61" s="35" t="s">
        <v>44</v>
      </c>
      <c r="D61" s="36" t="str">
        <f>IF(D51&gt;"",D51,"")</f>
        <v>Nikulin Ivan</v>
      </c>
      <c r="E61" s="36" t="str">
        <f>IF(H52&gt;"",H52,"")</f>
        <v>LIMONOV Anton</v>
      </c>
      <c r="F61" s="46"/>
      <c r="G61" s="47"/>
      <c r="H61" s="48"/>
      <c r="I61" s="45"/>
      <c r="J61" s="37"/>
      <c r="K61" s="37"/>
      <c r="L61" s="38" t="str">
        <f>IF(ISBLANK(G61),"",COUNTIF(G61:K61,"&gt;=0"))</f>
        <v/>
      </c>
      <c r="M61" s="39" t="str">
        <f>IF(ISBLANK(G61),"",(IF(LEFT(G61,1)="-",1,0)+IF(LEFT(H61,1)="-",1,0)+IF(LEFT(I61,1)="-",1,0)+IF(LEFT(J61,1)="-",1,0)+IF(LEFT(K61,1)="-",1,0)))</f>
        <v/>
      </c>
      <c r="N61" s="40" t="str">
        <f t="shared" si="2"/>
        <v/>
      </c>
      <c r="O61" s="41" t="str">
        <f t="shared" si="2"/>
        <v/>
      </c>
    </row>
    <row r="62" spans="3:15" ht="21.6" customHeight="1" thickBot="1" x14ac:dyDescent="0.35">
      <c r="C62" s="35" t="s">
        <v>45</v>
      </c>
      <c r="D62" s="36" t="str">
        <f>IF(D52&gt;"",D52,"")</f>
        <v>Artemenko Nikita</v>
      </c>
      <c r="E62" s="36" t="str">
        <f>IF(H51&gt;"",H51,"")</f>
        <v>GREBENIUK Andriy</v>
      </c>
      <c r="F62" s="46"/>
      <c r="G62" s="44"/>
      <c r="H62" s="37"/>
      <c r="I62" s="37"/>
      <c r="J62" s="37"/>
      <c r="K62" s="37"/>
      <c r="L62" s="38" t="str">
        <f>IF(ISBLANK(G62),"",COUNTIF(G62:K62,"&gt;=0"))</f>
        <v/>
      </c>
      <c r="M62" s="39" t="str">
        <f>IF(ISBLANK(G62),"",(IF(LEFT(G62,1)="-",1,0)+IF(LEFT(H62,1)="-",1,0)+IF(LEFT(I62,1)="-",1,0)+IF(LEFT(J62,1)="-",1,0)+IF(LEFT(K62,1)="-",1,0)))</f>
        <v/>
      </c>
      <c r="N62" s="40" t="str">
        <f t="shared" si="2"/>
        <v/>
      </c>
      <c r="O62" s="41" t="str">
        <f t="shared" si="2"/>
        <v/>
      </c>
    </row>
    <row r="63" spans="3:15" ht="21.6" customHeight="1" thickBot="1" x14ac:dyDescent="0.35">
      <c r="C63" s="5"/>
      <c r="D63" s="5"/>
      <c r="E63" s="5"/>
      <c r="F63" s="5"/>
      <c r="G63" s="5"/>
      <c r="H63" s="5"/>
      <c r="I63" s="5"/>
      <c r="J63" s="49" t="s">
        <v>46</v>
      </c>
      <c r="K63" s="50"/>
      <c r="L63" s="51">
        <f>IF(ISBLANK(D51),"",SUM(L58:L62))</f>
        <v>6</v>
      </c>
      <c r="M63" s="51">
        <f>IF(ISBLANK(H51),"",SUM(M58:M62))</f>
        <v>2</v>
      </c>
      <c r="N63" s="52">
        <f>IF(ISBLANK(G58),"",SUM(N58:N62))</f>
        <v>2</v>
      </c>
      <c r="O63" s="53">
        <f>IF(ISBLANK(G58),"",SUM(O58:O62))</f>
        <v>0</v>
      </c>
    </row>
    <row r="64" spans="3:15" ht="21.6" customHeight="1" x14ac:dyDescent="0.3">
      <c r="C64" s="5" t="s">
        <v>47</v>
      </c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3:15" ht="21.6" customHeight="1" x14ac:dyDescent="0.3">
      <c r="C65" s="54"/>
      <c r="D65" s="5" t="s">
        <v>48</v>
      </c>
      <c r="E65" s="5" t="s">
        <v>49</v>
      </c>
      <c r="F65" s="3"/>
      <c r="G65" s="5"/>
      <c r="H65" s="5" t="s">
        <v>50</v>
      </c>
      <c r="I65" s="3"/>
      <c r="J65" s="5"/>
      <c r="K65" s="3" t="s">
        <v>51</v>
      </c>
      <c r="L65" s="3"/>
      <c r="M65" s="5"/>
      <c r="N65" s="5"/>
      <c r="O65" s="5"/>
    </row>
    <row r="66" spans="3:15" ht="21.6" customHeight="1" thickBot="1" x14ac:dyDescent="0.35">
      <c r="C66" s="55"/>
      <c r="D66" s="56" t="str">
        <f>D50</f>
        <v>RUS 1</v>
      </c>
      <c r="E66" s="5" t="str">
        <f>H50</f>
        <v>UKR</v>
      </c>
      <c r="F66" s="5"/>
      <c r="G66" s="5"/>
      <c r="H66" s="5"/>
      <c r="I66" s="5"/>
      <c r="J66" s="5"/>
      <c r="K66" s="112" t="str">
        <f>IF(N63=2,D50,IF(O63=2,H50,IF(N63=5,IF(O63=5,"tasan",""),"")))</f>
        <v>RUS 1</v>
      </c>
      <c r="L66" s="112"/>
      <c r="M66" s="112"/>
      <c r="N66" s="112"/>
      <c r="O66" s="112"/>
    </row>
    <row r="67" spans="3:15" ht="21.6" customHeight="1" x14ac:dyDescent="0.3">
      <c r="C67" s="57"/>
      <c r="D67" s="57"/>
      <c r="E67" s="57"/>
      <c r="F67" s="57"/>
      <c r="G67" s="57"/>
      <c r="H67" s="57"/>
      <c r="I67" s="57"/>
      <c r="J67" s="57"/>
      <c r="K67" s="58"/>
      <c r="L67" s="58"/>
      <c r="M67" s="58"/>
      <c r="N67" s="58"/>
      <c r="O67" s="58"/>
    </row>
    <row r="69" spans="3:15" ht="21.6" customHeight="1" x14ac:dyDescent="0.3">
      <c r="C69" s="3">
        <v>13</v>
      </c>
      <c r="D69" s="4" t="s">
        <v>20</v>
      </c>
      <c r="E69" s="5"/>
      <c r="F69" s="5"/>
      <c r="G69" s="3"/>
      <c r="H69" s="6" t="s">
        <v>21</v>
      </c>
      <c r="I69" s="7"/>
      <c r="J69" s="8"/>
      <c r="K69" s="115">
        <v>43440</v>
      </c>
      <c r="L69" s="115"/>
      <c r="M69" s="115"/>
      <c r="N69" s="115"/>
      <c r="O69" s="115"/>
    </row>
    <row r="70" spans="3:15" ht="21.6" customHeight="1" x14ac:dyDescent="0.3">
      <c r="C70" s="10"/>
      <c r="D70" s="10" t="s">
        <v>22</v>
      </c>
      <c r="E70" s="5"/>
      <c r="F70" s="5"/>
      <c r="G70" s="3"/>
      <c r="H70" s="6" t="s">
        <v>23</v>
      </c>
      <c r="I70" s="7"/>
      <c r="J70" s="8"/>
      <c r="K70" s="116" t="s">
        <v>24</v>
      </c>
      <c r="L70" s="116"/>
      <c r="M70" s="116"/>
      <c r="N70" s="116"/>
      <c r="O70" s="116"/>
    </row>
    <row r="71" spans="3:15" ht="21.6" customHeight="1" x14ac:dyDescent="0.3">
      <c r="C71" s="3"/>
      <c r="D71" s="11"/>
      <c r="E71" s="5"/>
      <c r="F71" s="5"/>
      <c r="G71" s="5"/>
      <c r="H71" s="12"/>
      <c r="I71" s="5"/>
      <c r="J71" s="5"/>
      <c r="K71" s="5"/>
      <c r="L71" s="5"/>
      <c r="M71" s="5"/>
      <c r="N71" s="5"/>
      <c r="O71" s="5"/>
    </row>
    <row r="72" spans="3:15" ht="21.6" customHeight="1" x14ac:dyDescent="0.3">
      <c r="C72" s="14" t="s">
        <v>25</v>
      </c>
      <c r="D72" s="117" t="s">
        <v>54</v>
      </c>
      <c r="E72" s="117"/>
      <c r="F72" s="15"/>
      <c r="G72" s="14" t="s">
        <v>25</v>
      </c>
      <c r="H72" s="117" t="s">
        <v>123</v>
      </c>
      <c r="I72" s="117"/>
      <c r="J72" s="17"/>
      <c r="K72" s="17"/>
      <c r="L72" s="17"/>
      <c r="M72" s="17"/>
      <c r="N72" s="17"/>
      <c r="O72" s="18"/>
    </row>
    <row r="73" spans="3:15" ht="21.6" customHeight="1" x14ac:dyDescent="0.3">
      <c r="C73" s="19" t="s">
        <v>26</v>
      </c>
      <c r="D73" s="113" t="s">
        <v>231</v>
      </c>
      <c r="E73" s="113"/>
      <c r="F73" s="20"/>
      <c r="G73" s="21" t="s">
        <v>27</v>
      </c>
      <c r="H73" s="114" t="s">
        <v>233</v>
      </c>
      <c r="I73" s="114"/>
      <c r="J73" s="114"/>
      <c r="K73" s="114"/>
      <c r="L73" s="114"/>
      <c r="M73" s="114"/>
      <c r="N73" s="114"/>
      <c r="O73" s="114"/>
    </row>
    <row r="74" spans="3:15" ht="21.6" customHeight="1" x14ac:dyDescent="0.3">
      <c r="C74" s="22" t="s">
        <v>28</v>
      </c>
      <c r="D74" s="113" t="s">
        <v>232</v>
      </c>
      <c r="E74" s="113"/>
      <c r="F74" s="20"/>
      <c r="G74" s="23" t="s">
        <v>29</v>
      </c>
      <c r="H74" s="113" t="s">
        <v>72</v>
      </c>
      <c r="I74" s="113"/>
      <c r="J74" s="113"/>
      <c r="K74" s="113"/>
      <c r="L74" s="113"/>
      <c r="M74" s="113"/>
      <c r="N74" s="113"/>
      <c r="O74" s="113"/>
    </row>
    <row r="75" spans="3:15" ht="21.6" customHeight="1" x14ac:dyDescent="0.3">
      <c r="C75" s="24" t="s">
        <v>30</v>
      </c>
      <c r="D75" s="25"/>
      <c r="E75" s="26"/>
      <c r="F75" s="27"/>
      <c r="G75" s="24" t="s">
        <v>30</v>
      </c>
      <c r="H75" s="25"/>
      <c r="I75" s="28"/>
      <c r="J75" s="28"/>
      <c r="K75" s="28"/>
      <c r="L75" s="28"/>
      <c r="M75" s="28"/>
      <c r="N75" s="28"/>
      <c r="O75" s="28"/>
    </row>
    <row r="76" spans="3:15" ht="21.6" customHeight="1" x14ac:dyDescent="0.3">
      <c r="C76" s="29"/>
      <c r="D76" s="113"/>
      <c r="E76" s="113"/>
      <c r="F76" s="20"/>
      <c r="G76" s="30"/>
      <c r="H76" s="114"/>
      <c r="I76" s="114"/>
      <c r="J76" s="114"/>
      <c r="K76" s="114"/>
      <c r="L76" s="114"/>
      <c r="M76" s="114"/>
      <c r="N76" s="114"/>
      <c r="O76" s="114"/>
    </row>
    <row r="77" spans="3:15" ht="21.6" customHeight="1" x14ac:dyDescent="0.3">
      <c r="C77" s="31"/>
      <c r="D77" s="113"/>
      <c r="E77" s="113"/>
      <c r="F77" s="20"/>
      <c r="G77" s="32"/>
      <c r="H77" s="113"/>
      <c r="I77" s="113"/>
      <c r="J77" s="113"/>
      <c r="K77" s="113"/>
      <c r="L77" s="113"/>
      <c r="M77" s="113"/>
      <c r="N77" s="113"/>
      <c r="O77" s="113"/>
    </row>
    <row r="78" spans="3:15" ht="21.6" customHeight="1" x14ac:dyDescent="0.3">
      <c r="C78" s="5"/>
      <c r="D78" s="5"/>
      <c r="E78" s="5"/>
      <c r="F78" s="5"/>
      <c r="G78" s="12" t="s">
        <v>31</v>
      </c>
      <c r="H78" s="12"/>
      <c r="I78" s="12"/>
      <c r="J78" s="12"/>
      <c r="K78" s="5"/>
      <c r="L78" s="5"/>
      <c r="M78" s="5"/>
      <c r="N78" s="33"/>
      <c r="O78" s="3"/>
    </row>
    <row r="79" spans="3:15" ht="21.6" customHeight="1" x14ac:dyDescent="0.3">
      <c r="C79" s="10" t="s">
        <v>32</v>
      </c>
      <c r="D79" s="5"/>
      <c r="E79" s="5"/>
      <c r="F79" s="5"/>
      <c r="G79" s="34" t="s">
        <v>33</v>
      </c>
      <c r="H79" s="34" t="s">
        <v>34</v>
      </c>
      <c r="I79" s="34" t="s">
        <v>35</v>
      </c>
      <c r="J79" s="34" t="s">
        <v>36</v>
      </c>
      <c r="K79" s="34" t="s">
        <v>37</v>
      </c>
      <c r="L79" s="111" t="s">
        <v>38</v>
      </c>
      <c r="M79" s="111"/>
      <c r="N79" s="34" t="s">
        <v>39</v>
      </c>
      <c r="O79" s="34" t="s">
        <v>40</v>
      </c>
    </row>
    <row r="80" spans="3:15" ht="21.6" customHeight="1" x14ac:dyDescent="0.3">
      <c r="C80" s="35" t="s">
        <v>41</v>
      </c>
      <c r="D80" s="36" t="str">
        <f>IF(D73&gt;"",D73,"")</f>
        <v>KAKITSUKA MASATO</v>
      </c>
      <c r="E80" s="36" t="str">
        <f>IF(H73&gt;"",H73,"")</f>
        <v>Al-Naggar  Abdulrahman</v>
      </c>
      <c r="F80" s="36" t="str">
        <f>IF(F73&gt;"",F73&amp;" - "&amp;J73,"")</f>
        <v/>
      </c>
      <c r="G80" s="37">
        <v>10</v>
      </c>
      <c r="H80" s="37">
        <v>3</v>
      </c>
      <c r="I80" s="37">
        <v>3</v>
      </c>
      <c r="J80" s="37"/>
      <c r="K80" s="37"/>
      <c r="L80" s="38">
        <f>IF(ISBLANK(G80),"",COUNTIF(G80:K80,"&gt;=0"))</f>
        <v>3</v>
      </c>
      <c r="M80" s="39">
        <f>IF(ISBLANK(G80),"",(IF(LEFT(G80,1)="-",1,0)+IF(LEFT(H80,1)="-",1,0)+IF(LEFT(I80,1)="-",1,0)+IF(LEFT(J80,1)="-",1,0)+IF(LEFT(K80,1)="-",1,0)))</f>
        <v>0</v>
      </c>
      <c r="N80" s="40">
        <f t="shared" ref="N80:O84" si="3">IF(L80=3,1,"")</f>
        <v>1</v>
      </c>
      <c r="O80" s="41" t="str">
        <f t="shared" si="3"/>
        <v/>
      </c>
    </row>
    <row r="81" spans="3:15" ht="21.6" customHeight="1" x14ac:dyDescent="0.3">
      <c r="C81" s="35" t="s">
        <v>42</v>
      </c>
      <c r="D81" s="36" t="str">
        <f>IF(D74&gt;"",D74,"")</f>
        <v>ICHINOSE TAKUMI</v>
      </c>
      <c r="E81" s="36" t="str">
        <f>IF(H74&gt;"",H74,"")</f>
        <v>ABDULWAHHAB Mohammed</v>
      </c>
      <c r="F81" s="36" t="str">
        <f>IF(F74&gt;"",F74&amp;" - "&amp;J74,"")</f>
        <v/>
      </c>
      <c r="G81" s="37">
        <v>8</v>
      </c>
      <c r="H81" s="37">
        <v>-11</v>
      </c>
      <c r="I81" s="37">
        <v>10</v>
      </c>
      <c r="J81" s="37">
        <v>6</v>
      </c>
      <c r="K81" s="37"/>
      <c r="L81" s="38">
        <f>IF(ISBLANK(G81),"",COUNTIF(G81:K81,"&gt;=0"))</f>
        <v>3</v>
      </c>
      <c r="M81" s="39">
        <f>IF(ISBLANK(G81),"",(IF(LEFT(G81,1)="-",1,0)+IF(LEFT(H81,1)="-",1,0)+IF(LEFT(I81,1)="-",1,0)+IF(LEFT(J81,1)="-",1,0)+IF(LEFT(K81,1)="-",1,0)))</f>
        <v>1</v>
      </c>
      <c r="N81" s="40">
        <f t="shared" si="3"/>
        <v>1</v>
      </c>
      <c r="O81" s="41" t="str">
        <f t="shared" si="3"/>
        <v/>
      </c>
    </row>
    <row r="82" spans="3:15" ht="21.6" customHeight="1" x14ac:dyDescent="0.3">
      <c r="C82" s="42" t="s">
        <v>43</v>
      </c>
      <c r="D82" s="36" t="str">
        <f>IF(D76&gt;"",D76&amp;" / "&amp;D77,"")</f>
        <v/>
      </c>
      <c r="E82" s="36" t="str">
        <f>IF(H76&gt;"",H76&amp;" / "&amp;H77,"")</f>
        <v/>
      </c>
      <c r="F82" s="43"/>
      <c r="G82" s="44"/>
      <c r="H82" s="37"/>
      <c r="I82" s="37"/>
      <c r="J82" s="45"/>
      <c r="K82" s="45"/>
      <c r="L82" s="38" t="str">
        <f>IF(ISBLANK(G82),"",COUNTIF(G82:K82,"&gt;=0"))</f>
        <v/>
      </c>
      <c r="M82" s="39" t="str">
        <f>IF(ISBLANK(G82),"",(IF(LEFT(G82,1)="-",1,0)+IF(LEFT(H82,1)="-",1,0)+IF(LEFT(I82,1)="-",1,0)+IF(LEFT(J82,1)="-",1,0)+IF(LEFT(K82,1)="-",1,0)))</f>
        <v/>
      </c>
      <c r="N82" s="40" t="str">
        <f t="shared" si="3"/>
        <v/>
      </c>
      <c r="O82" s="41" t="str">
        <f t="shared" si="3"/>
        <v/>
      </c>
    </row>
    <row r="83" spans="3:15" ht="21.6" customHeight="1" x14ac:dyDescent="0.3">
      <c r="C83" s="35" t="s">
        <v>44</v>
      </c>
      <c r="D83" s="36" t="str">
        <f>IF(D73&gt;"",D73,"")</f>
        <v>KAKITSUKA MASATO</v>
      </c>
      <c r="E83" s="36" t="str">
        <f>IF(H74&gt;"",H74,"")</f>
        <v>ABDULWAHHAB Mohammed</v>
      </c>
      <c r="F83" s="46"/>
      <c r="G83" s="47"/>
      <c r="H83" s="48"/>
      <c r="I83" s="45"/>
      <c r="J83" s="37"/>
      <c r="K83" s="37"/>
      <c r="L83" s="38" t="str">
        <f>IF(ISBLANK(G83),"",COUNTIF(G83:K83,"&gt;=0"))</f>
        <v/>
      </c>
      <c r="M83" s="39" t="str">
        <f>IF(ISBLANK(G83),"",(IF(LEFT(G83,1)="-",1,0)+IF(LEFT(H83,1)="-",1,0)+IF(LEFT(I83,1)="-",1,0)+IF(LEFT(J83,1)="-",1,0)+IF(LEFT(K83,1)="-",1,0)))</f>
        <v/>
      </c>
      <c r="N83" s="40" t="str">
        <f t="shared" si="3"/>
        <v/>
      </c>
      <c r="O83" s="41" t="str">
        <f t="shared" si="3"/>
        <v/>
      </c>
    </row>
    <row r="84" spans="3:15" ht="21.6" customHeight="1" thickBot="1" x14ac:dyDescent="0.35">
      <c r="C84" s="35" t="s">
        <v>45</v>
      </c>
      <c r="D84" s="36" t="str">
        <f>IF(D74&gt;"",D74,"")</f>
        <v>ICHINOSE TAKUMI</v>
      </c>
      <c r="E84" s="36" t="str">
        <f>IF(H73&gt;"",H73,"")</f>
        <v>Al-Naggar  Abdulrahman</v>
      </c>
      <c r="F84" s="46"/>
      <c r="G84" s="44"/>
      <c r="H84" s="37"/>
      <c r="I84" s="37"/>
      <c r="J84" s="37"/>
      <c r="K84" s="37"/>
      <c r="L84" s="38" t="str">
        <f>IF(ISBLANK(G84),"",COUNTIF(G84:K84,"&gt;=0"))</f>
        <v/>
      </c>
      <c r="M84" s="39" t="str">
        <f>IF(ISBLANK(G84),"",(IF(LEFT(G84,1)="-",1,0)+IF(LEFT(H84,1)="-",1,0)+IF(LEFT(I84,1)="-",1,0)+IF(LEFT(J84,1)="-",1,0)+IF(LEFT(K84,1)="-",1,0)))</f>
        <v/>
      </c>
      <c r="N84" s="40" t="str">
        <f t="shared" si="3"/>
        <v/>
      </c>
      <c r="O84" s="41" t="str">
        <f t="shared" si="3"/>
        <v/>
      </c>
    </row>
    <row r="85" spans="3:15" ht="21.6" customHeight="1" thickBot="1" x14ac:dyDescent="0.35">
      <c r="C85" s="5"/>
      <c r="D85" s="5"/>
      <c r="E85" s="5"/>
      <c r="F85" s="5"/>
      <c r="G85" s="5"/>
      <c r="H85" s="5"/>
      <c r="I85" s="5"/>
      <c r="J85" s="49" t="s">
        <v>46</v>
      </c>
      <c r="K85" s="50"/>
      <c r="L85" s="51">
        <f>IF(ISBLANK(D73),"",SUM(L80:L84))</f>
        <v>6</v>
      </c>
      <c r="M85" s="51">
        <f>IF(ISBLANK(H73),"",SUM(M80:M84))</f>
        <v>1</v>
      </c>
      <c r="N85" s="52">
        <f>IF(ISBLANK(G80),"",SUM(N80:N84))</f>
        <v>2</v>
      </c>
      <c r="O85" s="53">
        <f>IF(ISBLANK(G80),"",SUM(O80:O84))</f>
        <v>0</v>
      </c>
    </row>
    <row r="86" spans="3:15" ht="21.6" customHeight="1" x14ac:dyDescent="0.3">
      <c r="C86" s="5" t="s">
        <v>47</v>
      </c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</row>
    <row r="87" spans="3:15" ht="21.6" customHeight="1" x14ac:dyDescent="0.3">
      <c r="C87" s="54"/>
      <c r="D87" s="5" t="s">
        <v>48</v>
      </c>
      <c r="E87" s="5" t="s">
        <v>49</v>
      </c>
      <c r="F87" s="3"/>
      <c r="G87" s="5"/>
      <c r="H87" s="5" t="s">
        <v>50</v>
      </c>
      <c r="I87" s="3"/>
      <c r="J87" s="5"/>
      <c r="K87" s="3" t="s">
        <v>51</v>
      </c>
      <c r="L87" s="3"/>
      <c r="M87" s="5"/>
      <c r="N87" s="5"/>
      <c r="O87" s="5"/>
    </row>
    <row r="88" spans="3:15" ht="21.6" customHeight="1" thickBot="1" x14ac:dyDescent="0.35">
      <c r="C88" s="55"/>
      <c r="D88" s="56" t="str">
        <f>D72</f>
        <v>JPN 1</v>
      </c>
      <c r="E88" s="5" t="str">
        <f>H72</f>
        <v>QAT</v>
      </c>
      <c r="F88" s="5"/>
      <c r="G88" s="5"/>
      <c r="H88" s="5"/>
      <c r="I88" s="5"/>
      <c r="J88" s="5"/>
      <c r="K88" s="112" t="str">
        <f>IF(N85=2,D72,IF(O85=2,H72,IF(N85=5,IF(O85=5,"tasan",""),"")))</f>
        <v>JPN 1</v>
      </c>
      <c r="L88" s="112"/>
      <c r="M88" s="112"/>
      <c r="N88" s="112"/>
      <c r="O88" s="112"/>
    </row>
  </sheetData>
  <sheetProtection selectLockedCells="1" selectUnlockedCells="1"/>
  <mergeCells count="55">
    <mergeCell ref="D31:E31"/>
    <mergeCell ref="H31:O31"/>
    <mergeCell ref="L13:M13"/>
    <mergeCell ref="K3:O3"/>
    <mergeCell ref="K4:O4"/>
    <mergeCell ref="D6:E6"/>
    <mergeCell ref="D7:E7"/>
    <mergeCell ref="H7:O7"/>
    <mergeCell ref="H6:I6"/>
    <mergeCell ref="D8:E8"/>
    <mergeCell ref="H8:O8"/>
    <mergeCell ref="D10:E10"/>
    <mergeCell ref="H10:O10"/>
    <mergeCell ref="D11:E11"/>
    <mergeCell ref="H11:O11"/>
    <mergeCell ref="K22:O22"/>
    <mergeCell ref="K26:O26"/>
    <mergeCell ref="K27:O27"/>
    <mergeCell ref="D29:E29"/>
    <mergeCell ref="D30:E30"/>
    <mergeCell ref="H30:O30"/>
    <mergeCell ref="D52:E52"/>
    <mergeCell ref="H52:O52"/>
    <mergeCell ref="D33:E33"/>
    <mergeCell ref="H33:O33"/>
    <mergeCell ref="D34:E34"/>
    <mergeCell ref="H34:O34"/>
    <mergeCell ref="L36:M36"/>
    <mergeCell ref="K45:O45"/>
    <mergeCell ref="K47:O47"/>
    <mergeCell ref="K48:O48"/>
    <mergeCell ref="D50:E50"/>
    <mergeCell ref="D51:E51"/>
    <mergeCell ref="H51:O51"/>
    <mergeCell ref="H54:O54"/>
    <mergeCell ref="D55:E55"/>
    <mergeCell ref="H55:O55"/>
    <mergeCell ref="L57:M57"/>
    <mergeCell ref="K66:O66"/>
    <mergeCell ref="H50:I50"/>
    <mergeCell ref="L79:M79"/>
    <mergeCell ref="K88:O88"/>
    <mergeCell ref="D74:E74"/>
    <mergeCell ref="H74:O74"/>
    <mergeCell ref="D76:E76"/>
    <mergeCell ref="H76:O76"/>
    <mergeCell ref="D77:E77"/>
    <mergeCell ref="H77:O77"/>
    <mergeCell ref="K69:O69"/>
    <mergeCell ref="K70:O70"/>
    <mergeCell ref="D72:E72"/>
    <mergeCell ref="H72:I72"/>
    <mergeCell ref="D73:E73"/>
    <mergeCell ref="H73:O73"/>
    <mergeCell ref="D54:E54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3"/>
  <sheetViews>
    <sheetView topLeftCell="B1" zoomScale="73" zoomScaleNormal="73" workbookViewId="0">
      <selection activeCell="B1" sqref="B1:N43"/>
    </sheetView>
  </sheetViews>
  <sheetFormatPr defaultRowHeight="21.6" customHeight="1" x14ac:dyDescent="0.3"/>
  <cols>
    <col min="1" max="1" width="5.21875" customWidth="1"/>
    <col min="2" max="2" width="7.6640625" customWidth="1"/>
    <col min="3" max="3" width="25.33203125" customWidth="1"/>
    <col min="4" max="4" width="16.109375" customWidth="1"/>
    <col min="5" max="5" width="4.44140625" customWidth="1"/>
    <col min="6" max="9" width="7.6640625" customWidth="1"/>
    <col min="10" max="10" width="12.88671875" customWidth="1"/>
    <col min="11" max="14" width="7.6640625" customWidth="1"/>
    <col min="15" max="15" width="0" hidden="1" customWidth="1"/>
  </cols>
  <sheetData>
    <row r="1" spans="2:15" ht="21.6" customHeight="1" x14ac:dyDescent="0.3">
      <c r="B1" s="3">
        <v>2</v>
      </c>
      <c r="C1" s="4" t="s">
        <v>20</v>
      </c>
      <c r="D1" s="5"/>
      <c r="E1" s="5"/>
      <c r="F1" s="3"/>
      <c r="G1" s="6" t="s">
        <v>21</v>
      </c>
      <c r="H1" s="7"/>
      <c r="I1" s="8"/>
      <c r="J1" s="115">
        <v>43440</v>
      </c>
      <c r="K1" s="115"/>
      <c r="L1" s="115"/>
      <c r="M1" s="115"/>
      <c r="N1" s="115"/>
      <c r="O1" s="13"/>
    </row>
    <row r="2" spans="2:15" ht="21.6" customHeight="1" x14ac:dyDescent="0.3">
      <c r="B2" s="10"/>
      <c r="C2" s="10" t="s">
        <v>22</v>
      </c>
      <c r="D2" s="5"/>
      <c r="E2" s="5"/>
      <c r="F2" s="3"/>
      <c r="G2" s="6" t="s">
        <v>23</v>
      </c>
      <c r="H2" s="7"/>
      <c r="I2" s="8"/>
      <c r="J2" s="116" t="s">
        <v>24</v>
      </c>
      <c r="K2" s="116"/>
      <c r="L2" s="116"/>
      <c r="M2" s="116"/>
      <c r="N2" s="116"/>
      <c r="O2" s="9"/>
    </row>
    <row r="3" spans="2:15" ht="21.6" customHeight="1" x14ac:dyDescent="0.3">
      <c r="B3" s="3"/>
      <c r="C3" s="11"/>
      <c r="D3" s="5"/>
      <c r="E3" s="5"/>
      <c r="F3" s="5"/>
      <c r="G3" s="12"/>
      <c r="H3" s="5"/>
      <c r="I3" s="5"/>
      <c r="J3" s="5"/>
      <c r="K3" s="5"/>
      <c r="L3" s="5"/>
      <c r="M3" s="5"/>
      <c r="N3" s="5"/>
      <c r="O3" s="9"/>
    </row>
    <row r="4" spans="2:15" ht="21.6" customHeight="1" x14ac:dyDescent="0.3">
      <c r="B4" s="14" t="s">
        <v>25</v>
      </c>
      <c r="C4" s="117" t="s">
        <v>240</v>
      </c>
      <c r="D4" s="117"/>
      <c r="E4" s="15"/>
      <c r="F4" s="14" t="s">
        <v>25</v>
      </c>
      <c r="G4" s="117" t="s">
        <v>108</v>
      </c>
      <c r="H4" s="117"/>
      <c r="I4" s="17"/>
      <c r="J4" s="17"/>
      <c r="K4" s="17"/>
      <c r="L4" s="17"/>
      <c r="M4" s="17"/>
      <c r="N4" s="18"/>
      <c r="O4" s="9"/>
    </row>
    <row r="5" spans="2:15" ht="21.6" customHeight="1" x14ac:dyDescent="0.3">
      <c r="B5" s="19" t="s">
        <v>26</v>
      </c>
      <c r="C5" s="113" t="s">
        <v>211</v>
      </c>
      <c r="D5" s="113"/>
      <c r="E5" s="20"/>
      <c r="F5" s="21" t="s">
        <v>27</v>
      </c>
      <c r="G5" s="113" t="s">
        <v>208</v>
      </c>
      <c r="H5" s="113"/>
      <c r="I5" s="113"/>
      <c r="J5" s="113"/>
      <c r="K5" s="113"/>
      <c r="L5" s="113"/>
      <c r="M5" s="113"/>
      <c r="N5" s="113"/>
      <c r="O5" s="13"/>
    </row>
    <row r="6" spans="2:15" ht="21.6" customHeight="1" x14ac:dyDescent="0.3">
      <c r="B6" s="22" t="s">
        <v>28</v>
      </c>
      <c r="C6" s="113" t="s">
        <v>210</v>
      </c>
      <c r="D6" s="113"/>
      <c r="E6" s="20"/>
      <c r="F6" s="23" t="s">
        <v>29</v>
      </c>
      <c r="G6" s="114" t="s">
        <v>207</v>
      </c>
      <c r="H6" s="114"/>
      <c r="I6" s="114"/>
      <c r="J6" s="114"/>
      <c r="K6" s="114"/>
      <c r="L6" s="114"/>
      <c r="M6" s="114"/>
      <c r="N6" s="114"/>
      <c r="O6" s="9"/>
    </row>
    <row r="7" spans="2:15" ht="21.6" customHeight="1" x14ac:dyDescent="0.3">
      <c r="B7" s="24" t="s">
        <v>30</v>
      </c>
      <c r="C7" s="25"/>
      <c r="D7" s="26"/>
      <c r="E7" s="27"/>
      <c r="F7" s="24" t="s">
        <v>30</v>
      </c>
      <c r="G7" s="25"/>
      <c r="H7" s="28"/>
      <c r="I7" s="28"/>
      <c r="J7" s="28"/>
      <c r="K7" s="28"/>
      <c r="L7" s="28"/>
      <c r="M7" s="28"/>
      <c r="N7" s="28"/>
      <c r="O7" s="9"/>
    </row>
    <row r="8" spans="2:15" ht="21.6" customHeight="1" x14ac:dyDescent="0.3">
      <c r="B8" s="29"/>
      <c r="C8" s="113"/>
      <c r="D8" s="113"/>
      <c r="E8" s="20"/>
      <c r="F8" s="30"/>
      <c r="G8" s="114"/>
      <c r="H8" s="114"/>
      <c r="I8" s="114"/>
      <c r="J8" s="114"/>
      <c r="K8" s="114"/>
      <c r="L8" s="114"/>
      <c r="M8" s="114"/>
      <c r="N8" s="114"/>
      <c r="O8" s="13"/>
    </row>
    <row r="9" spans="2:15" ht="21.6" customHeight="1" x14ac:dyDescent="0.3">
      <c r="B9" s="31"/>
      <c r="C9" s="113"/>
      <c r="D9" s="113"/>
      <c r="E9" s="20"/>
      <c r="F9" s="32"/>
      <c r="G9" s="113"/>
      <c r="H9" s="113"/>
      <c r="I9" s="113"/>
      <c r="J9" s="113"/>
      <c r="K9" s="113"/>
      <c r="L9" s="113"/>
      <c r="M9" s="113"/>
      <c r="N9" s="113"/>
      <c r="O9" s="9"/>
    </row>
    <row r="10" spans="2:15" ht="21.6" customHeight="1" x14ac:dyDescent="0.3">
      <c r="B10" s="5"/>
      <c r="C10" s="5"/>
      <c r="D10" s="5"/>
      <c r="E10" s="5"/>
      <c r="F10" s="12" t="s">
        <v>31</v>
      </c>
      <c r="G10" s="12"/>
      <c r="H10" s="12"/>
      <c r="I10" s="12"/>
      <c r="J10" s="5"/>
      <c r="K10" s="5"/>
      <c r="L10" s="5"/>
      <c r="M10" s="33"/>
      <c r="N10" s="3"/>
      <c r="O10" s="9"/>
    </row>
    <row r="11" spans="2:15" ht="21.6" customHeight="1" x14ac:dyDescent="0.3">
      <c r="B11" s="10" t="s">
        <v>32</v>
      </c>
      <c r="C11" s="5"/>
      <c r="D11" s="5"/>
      <c r="E11" s="5"/>
      <c r="F11" s="34" t="s">
        <v>33</v>
      </c>
      <c r="G11" s="34" t="s">
        <v>34</v>
      </c>
      <c r="H11" s="34" t="s">
        <v>35</v>
      </c>
      <c r="I11" s="34" t="s">
        <v>36</v>
      </c>
      <c r="J11" s="34" t="s">
        <v>37</v>
      </c>
      <c r="K11" s="111" t="s">
        <v>38</v>
      </c>
      <c r="L11" s="111"/>
      <c r="M11" s="34" t="s">
        <v>39</v>
      </c>
      <c r="N11" s="34" t="s">
        <v>40</v>
      </c>
      <c r="O11" s="9"/>
    </row>
    <row r="12" spans="2:15" ht="21.6" customHeight="1" x14ac:dyDescent="0.3">
      <c r="B12" s="35" t="s">
        <v>41</v>
      </c>
      <c r="C12" s="36" t="str">
        <f>IF(C5&gt;"",C5,"")</f>
        <v>MONDAL RAJ</v>
      </c>
      <c r="D12" s="36" t="str">
        <f>IF(G5&gt;"",G5,"")</f>
        <v>Isakov Ilia</v>
      </c>
      <c r="E12" s="36" t="str">
        <f>IF(E5&gt;"",E5&amp;" - "&amp;I5,"")</f>
        <v/>
      </c>
      <c r="F12" s="37">
        <v>-4</v>
      </c>
      <c r="G12" s="37">
        <v>-12</v>
      </c>
      <c r="H12" s="37">
        <v>9</v>
      </c>
      <c r="I12" s="37">
        <v>9</v>
      </c>
      <c r="J12" s="37">
        <v>5</v>
      </c>
      <c r="K12" s="38">
        <f>IF(ISBLANK(F12),"",COUNTIF(F12:J12,"&gt;=0"))</f>
        <v>3</v>
      </c>
      <c r="L12" s="39">
        <f>IF(ISBLANK(F12),"",(IF(LEFT(F12,1)="-",1,0)+IF(LEFT(G12,1)="-",1,0)+IF(LEFT(H12,1)="-",1,0)+IF(LEFT(I12,1)="-",1,0)+IF(LEFT(J12,1)="-",1,0)))</f>
        <v>2</v>
      </c>
      <c r="M12" s="40">
        <f t="shared" ref="M12:N16" si="0">IF(K12=3,1,"")</f>
        <v>1</v>
      </c>
      <c r="N12" s="41" t="str">
        <f t="shared" si="0"/>
        <v/>
      </c>
      <c r="O12" s="9"/>
    </row>
    <row r="13" spans="2:15" ht="21.6" customHeight="1" x14ac:dyDescent="0.3">
      <c r="B13" s="35" t="s">
        <v>42</v>
      </c>
      <c r="C13" s="36" t="str">
        <f>IF(C6&gt;"",C6,"")</f>
        <v>Correa Cecilio</v>
      </c>
      <c r="D13" s="36" t="str">
        <f>IF(G6&gt;"",G6,"")</f>
        <v>Tuytruymov Alexandr</v>
      </c>
      <c r="E13" s="36" t="str">
        <f>IF(E6&gt;"",E6&amp;" - "&amp;I6,"")</f>
        <v/>
      </c>
      <c r="F13" s="37">
        <v>-10</v>
      </c>
      <c r="G13" s="37">
        <v>-10</v>
      </c>
      <c r="H13" s="37">
        <v>5</v>
      </c>
      <c r="I13" s="37">
        <v>8</v>
      </c>
      <c r="J13" s="37">
        <v>-7</v>
      </c>
      <c r="K13" s="38">
        <f>IF(ISBLANK(F13),"",COUNTIF(F13:J13,"&gt;=0"))</f>
        <v>2</v>
      </c>
      <c r="L13" s="39">
        <f>IF(ISBLANK(F13),"",(IF(LEFT(F13,1)="-",1,0)+IF(LEFT(G13,1)="-",1,0)+IF(LEFT(H13,1)="-",1,0)+IF(LEFT(I13,1)="-",1,0)+IF(LEFT(J13,1)="-",1,0)))</f>
        <v>3</v>
      </c>
      <c r="M13" s="40" t="str">
        <f t="shared" si="0"/>
        <v/>
      </c>
      <c r="N13" s="41">
        <f t="shared" si="0"/>
        <v>1</v>
      </c>
      <c r="O13" s="9"/>
    </row>
    <row r="14" spans="2:15" ht="21.6" customHeight="1" x14ac:dyDescent="0.3">
      <c r="B14" s="42" t="s">
        <v>43</v>
      </c>
      <c r="C14" s="36" t="str">
        <f>IF(C8&gt;"",C8&amp;" / "&amp;C9,"")</f>
        <v/>
      </c>
      <c r="D14" s="36" t="str">
        <f>IF(G8&gt;"",G8&amp;" / "&amp;G9,"")</f>
        <v/>
      </c>
      <c r="E14" s="43"/>
      <c r="F14" s="44">
        <v>-9</v>
      </c>
      <c r="G14" s="37">
        <v>-4</v>
      </c>
      <c r="H14" s="37">
        <v>8</v>
      </c>
      <c r="I14" s="45">
        <v>5</v>
      </c>
      <c r="J14" s="45">
        <v>2</v>
      </c>
      <c r="K14" s="38">
        <f>IF(ISBLANK(F14),"",COUNTIF(F14:J14,"&gt;=0"))</f>
        <v>3</v>
      </c>
      <c r="L14" s="39">
        <f>IF(ISBLANK(F14),"",(IF(LEFT(F14,1)="-",1,0)+IF(LEFT(G14,1)="-",1,0)+IF(LEFT(H14,1)="-",1,0)+IF(LEFT(I14,1)="-",1,0)+IF(LEFT(J14,1)="-",1,0)))</f>
        <v>2</v>
      </c>
      <c r="M14" s="40">
        <f t="shared" si="0"/>
        <v>1</v>
      </c>
      <c r="N14" s="41" t="str">
        <f t="shared" si="0"/>
        <v/>
      </c>
      <c r="O14" s="9"/>
    </row>
    <row r="15" spans="2:15" ht="21.6" customHeight="1" x14ac:dyDescent="0.3">
      <c r="B15" s="35" t="s">
        <v>44</v>
      </c>
      <c r="C15" s="36" t="str">
        <f>IF(C5&gt;"",C5,"")</f>
        <v>MONDAL RAJ</v>
      </c>
      <c r="D15" s="36" t="str">
        <f>IF(G6&gt;"",G6,"")</f>
        <v>Tuytruymov Alexandr</v>
      </c>
      <c r="E15" s="46"/>
      <c r="F15" s="47"/>
      <c r="G15" s="48"/>
      <c r="H15" s="45"/>
      <c r="I15" s="37"/>
      <c r="J15" s="37"/>
      <c r="K15" s="38" t="str">
        <f>IF(ISBLANK(F15),"",COUNTIF(F15:J15,"&gt;=0"))</f>
        <v/>
      </c>
      <c r="L15" s="39" t="str">
        <f>IF(ISBLANK(F15),"",(IF(LEFT(F15,1)="-",1,0)+IF(LEFT(G15,1)="-",1,0)+IF(LEFT(H15,1)="-",1,0)+IF(LEFT(I15,1)="-",1,0)+IF(LEFT(J15,1)="-",1,0)))</f>
        <v/>
      </c>
      <c r="M15" s="40" t="str">
        <f t="shared" si="0"/>
        <v/>
      </c>
      <c r="N15" s="41" t="str">
        <f t="shared" si="0"/>
        <v/>
      </c>
      <c r="O15" s="9"/>
    </row>
    <row r="16" spans="2:15" ht="21.6" customHeight="1" thickBot="1" x14ac:dyDescent="0.35">
      <c r="B16" s="35" t="s">
        <v>45</v>
      </c>
      <c r="C16" s="36" t="str">
        <f>IF(C6&gt;"",C6,"")</f>
        <v>Correa Cecilio</v>
      </c>
      <c r="D16" s="36" t="str">
        <f>IF(G5&gt;"",G5,"")</f>
        <v>Isakov Ilia</v>
      </c>
      <c r="E16" s="46"/>
      <c r="F16" s="44"/>
      <c r="G16" s="37"/>
      <c r="H16" s="37"/>
      <c r="I16" s="37"/>
      <c r="J16" s="37"/>
      <c r="K16" s="38" t="str">
        <f>IF(ISBLANK(F16),"",COUNTIF(F16:J16,"&gt;=0"))</f>
        <v/>
      </c>
      <c r="L16" s="39" t="str">
        <f>IF(ISBLANK(F16),"",(IF(LEFT(F16,1)="-",1,0)+IF(LEFT(G16,1)="-",1,0)+IF(LEFT(H16,1)="-",1,0)+IF(LEFT(I16,1)="-",1,0)+IF(LEFT(J16,1)="-",1,0)))</f>
        <v/>
      </c>
      <c r="M16" s="40" t="str">
        <f t="shared" si="0"/>
        <v/>
      </c>
      <c r="N16" s="41" t="str">
        <f t="shared" si="0"/>
        <v/>
      </c>
      <c r="O16" s="13"/>
    </row>
    <row r="17" spans="2:15" ht="21.6" customHeight="1" thickBot="1" x14ac:dyDescent="0.35">
      <c r="B17" s="5"/>
      <c r="C17" s="5"/>
      <c r="D17" s="5"/>
      <c r="E17" s="5"/>
      <c r="F17" s="5"/>
      <c r="G17" s="5"/>
      <c r="H17" s="5"/>
      <c r="I17" s="49" t="s">
        <v>46</v>
      </c>
      <c r="J17" s="50"/>
      <c r="K17" s="51">
        <f>IF(ISBLANK(C5),"",SUM(K12:K16))</f>
        <v>8</v>
      </c>
      <c r="L17" s="51">
        <f>IF(ISBLANK(G5),"",SUM(L12:L16))</f>
        <v>7</v>
      </c>
      <c r="M17" s="52">
        <f>IF(ISBLANK(F12),"",SUM(M12:M16))</f>
        <v>2</v>
      </c>
      <c r="N17" s="53">
        <f>IF(ISBLANK(F12),"",SUM(N12:N16))</f>
        <v>1</v>
      </c>
      <c r="O17" s="13"/>
    </row>
    <row r="18" spans="2:15" ht="21.6" customHeight="1" x14ac:dyDescent="0.3">
      <c r="B18" s="5" t="s">
        <v>47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9"/>
    </row>
    <row r="19" spans="2:15" ht="21.6" customHeight="1" x14ac:dyDescent="0.3">
      <c r="B19" s="54"/>
      <c r="C19" s="5" t="s">
        <v>48</v>
      </c>
      <c r="D19" s="5" t="s">
        <v>49</v>
      </c>
      <c r="E19" s="3"/>
      <c r="F19" s="5"/>
      <c r="G19" s="5" t="s">
        <v>50</v>
      </c>
      <c r="H19" s="3"/>
      <c r="I19" s="5"/>
      <c r="J19" s="3" t="s">
        <v>51</v>
      </c>
      <c r="K19" s="3"/>
      <c r="L19" s="5"/>
      <c r="M19" s="5"/>
      <c r="N19" s="5"/>
      <c r="O19" s="59"/>
    </row>
    <row r="20" spans="2:15" ht="21.6" customHeight="1" thickBot="1" x14ac:dyDescent="0.35">
      <c r="B20" s="55"/>
      <c r="C20" s="56" t="str">
        <f>C4</f>
        <v>VEN / IND</v>
      </c>
      <c r="D20" s="5" t="str">
        <f>G4</f>
        <v>RUS 3</v>
      </c>
      <c r="E20" s="5"/>
      <c r="F20" s="5"/>
      <c r="G20" s="5"/>
      <c r="H20" s="5"/>
      <c r="I20" s="5"/>
      <c r="J20" s="112" t="str">
        <f>IF(M17=2,C4,IF(N17=2,G4,IF(M17=5,IF(N17=5,"tasan",""),"")))</f>
        <v>VEN / IND</v>
      </c>
      <c r="K20" s="112"/>
      <c r="L20" s="112"/>
      <c r="M20" s="112"/>
      <c r="N20" s="112"/>
    </row>
    <row r="21" spans="2:15" ht="21.6" customHeight="1" x14ac:dyDescent="0.3">
      <c r="B21" s="57"/>
      <c r="C21" s="57"/>
      <c r="D21" s="57"/>
      <c r="E21" s="57"/>
      <c r="F21" s="57"/>
      <c r="G21" s="57"/>
      <c r="H21" s="57"/>
      <c r="I21" s="57"/>
      <c r="J21" s="58"/>
      <c r="K21" s="58"/>
      <c r="L21" s="58"/>
      <c r="M21" s="58"/>
      <c r="N21" s="58"/>
      <c r="O21" s="9"/>
    </row>
    <row r="23" spans="2:15" ht="21.6" customHeight="1" x14ac:dyDescent="0.3">
      <c r="B23" s="3">
        <v>12</v>
      </c>
      <c r="C23" s="4" t="s">
        <v>20</v>
      </c>
      <c r="D23" s="5"/>
      <c r="E23" s="5"/>
      <c r="F23" s="3"/>
      <c r="G23" s="6" t="s">
        <v>21</v>
      </c>
      <c r="H23" s="7"/>
      <c r="I23" s="8"/>
      <c r="J23" s="115">
        <v>43440</v>
      </c>
      <c r="K23" s="115"/>
      <c r="L23" s="115"/>
      <c r="M23" s="115"/>
      <c r="N23" s="115"/>
    </row>
    <row r="24" spans="2:15" ht="21.6" customHeight="1" x14ac:dyDescent="0.3">
      <c r="B24" s="10"/>
      <c r="C24" s="10" t="s">
        <v>22</v>
      </c>
      <c r="D24" s="5"/>
      <c r="E24" s="5"/>
      <c r="F24" s="3"/>
      <c r="G24" s="6" t="s">
        <v>23</v>
      </c>
      <c r="H24" s="7"/>
      <c r="I24" s="8"/>
      <c r="J24" s="116" t="s">
        <v>24</v>
      </c>
      <c r="K24" s="116"/>
      <c r="L24" s="116"/>
      <c r="M24" s="116"/>
      <c r="N24" s="116"/>
    </row>
    <row r="25" spans="2:15" ht="21.6" customHeight="1" x14ac:dyDescent="0.3">
      <c r="B25" s="3"/>
      <c r="C25" s="11"/>
      <c r="D25" s="5"/>
      <c r="E25" s="5"/>
      <c r="F25" s="5"/>
      <c r="G25" s="12"/>
      <c r="H25" s="5"/>
      <c r="I25" s="5"/>
      <c r="J25" s="5"/>
      <c r="K25" s="5"/>
      <c r="L25" s="5"/>
      <c r="M25" s="5"/>
      <c r="N25" s="5"/>
    </row>
    <row r="26" spans="2:15" ht="21.6" customHeight="1" x14ac:dyDescent="0.3">
      <c r="B26" s="14" t="s">
        <v>25</v>
      </c>
      <c r="C26" s="117" t="s">
        <v>75</v>
      </c>
      <c r="D26" s="117"/>
      <c r="E26" s="15"/>
      <c r="F26" s="14" t="s">
        <v>25</v>
      </c>
      <c r="G26" s="117" t="s">
        <v>54</v>
      </c>
      <c r="H26" s="117"/>
      <c r="I26" s="17"/>
      <c r="J26" s="17"/>
      <c r="K26" s="17"/>
      <c r="L26" s="17"/>
      <c r="M26" s="17"/>
      <c r="N26" s="18"/>
    </row>
    <row r="27" spans="2:15" ht="21.6" customHeight="1" x14ac:dyDescent="0.3">
      <c r="B27" s="19" t="s">
        <v>26</v>
      </c>
      <c r="C27" s="113" t="s">
        <v>221</v>
      </c>
      <c r="D27" s="113"/>
      <c r="E27" s="20"/>
      <c r="F27" s="21" t="s">
        <v>27</v>
      </c>
      <c r="G27" s="113" t="s">
        <v>231</v>
      </c>
      <c r="H27" s="113"/>
      <c r="I27" s="113"/>
      <c r="J27" s="113"/>
      <c r="K27" s="113"/>
      <c r="L27" s="113"/>
      <c r="M27" s="113"/>
      <c r="N27" s="113"/>
    </row>
    <row r="28" spans="2:15" ht="21.6" customHeight="1" x14ac:dyDescent="0.3">
      <c r="B28" s="22" t="s">
        <v>28</v>
      </c>
      <c r="C28" s="113" t="s">
        <v>84</v>
      </c>
      <c r="D28" s="113"/>
      <c r="E28" s="20"/>
      <c r="F28" s="23" t="s">
        <v>29</v>
      </c>
      <c r="G28" s="114" t="s">
        <v>232</v>
      </c>
      <c r="H28" s="114"/>
      <c r="I28" s="114"/>
      <c r="J28" s="114"/>
      <c r="K28" s="114"/>
      <c r="L28" s="114"/>
      <c r="M28" s="114"/>
      <c r="N28" s="114"/>
    </row>
    <row r="29" spans="2:15" ht="21.6" customHeight="1" x14ac:dyDescent="0.3">
      <c r="B29" s="24" t="s">
        <v>30</v>
      </c>
      <c r="C29" s="25"/>
      <c r="D29" s="26"/>
      <c r="E29" s="27"/>
      <c r="F29" s="24" t="s">
        <v>30</v>
      </c>
      <c r="G29" s="25"/>
      <c r="H29" s="28"/>
      <c r="I29" s="28"/>
      <c r="J29" s="28"/>
      <c r="K29" s="28"/>
      <c r="L29" s="28"/>
      <c r="M29" s="28"/>
      <c r="N29" s="28"/>
    </row>
    <row r="30" spans="2:15" ht="21.6" customHeight="1" x14ac:dyDescent="0.3">
      <c r="B30" s="29"/>
      <c r="C30" s="113"/>
      <c r="D30" s="113"/>
      <c r="E30" s="20"/>
      <c r="F30" s="30"/>
      <c r="G30" s="114"/>
      <c r="H30" s="114"/>
      <c r="I30" s="114"/>
      <c r="J30" s="114"/>
      <c r="K30" s="114"/>
      <c r="L30" s="114"/>
      <c r="M30" s="114"/>
      <c r="N30" s="114"/>
    </row>
    <row r="31" spans="2:15" ht="21.6" customHeight="1" x14ac:dyDescent="0.3">
      <c r="B31" s="31"/>
      <c r="C31" s="113"/>
      <c r="D31" s="113"/>
      <c r="E31" s="20"/>
      <c r="F31" s="32"/>
      <c r="G31" s="113"/>
      <c r="H31" s="113"/>
      <c r="I31" s="113"/>
      <c r="J31" s="113"/>
      <c r="K31" s="113"/>
      <c r="L31" s="113"/>
      <c r="M31" s="113"/>
      <c r="N31" s="113"/>
    </row>
    <row r="32" spans="2:15" ht="21.6" customHeight="1" x14ac:dyDescent="0.3">
      <c r="B32" s="5"/>
      <c r="C32" s="5"/>
      <c r="D32" s="5"/>
      <c r="E32" s="5"/>
      <c r="F32" s="12" t="s">
        <v>31</v>
      </c>
      <c r="G32" s="12"/>
      <c r="H32" s="12"/>
      <c r="I32" s="12"/>
      <c r="J32" s="5"/>
      <c r="K32" s="5"/>
      <c r="L32" s="5"/>
      <c r="M32" s="33"/>
      <c r="N32" s="3"/>
    </row>
    <row r="33" spans="2:14" ht="21.6" customHeight="1" x14ac:dyDescent="0.3">
      <c r="B33" s="10" t="s">
        <v>32</v>
      </c>
      <c r="C33" s="5"/>
      <c r="D33" s="5"/>
      <c r="E33" s="5"/>
      <c r="F33" s="34" t="s">
        <v>33</v>
      </c>
      <c r="G33" s="34" t="s">
        <v>34</v>
      </c>
      <c r="H33" s="34" t="s">
        <v>35</v>
      </c>
      <c r="I33" s="34" t="s">
        <v>36</v>
      </c>
      <c r="J33" s="34" t="s">
        <v>37</v>
      </c>
      <c r="K33" s="111" t="s">
        <v>38</v>
      </c>
      <c r="L33" s="111"/>
      <c r="M33" s="34" t="s">
        <v>39</v>
      </c>
      <c r="N33" s="34" t="s">
        <v>40</v>
      </c>
    </row>
    <row r="34" spans="2:14" ht="21.6" customHeight="1" x14ac:dyDescent="0.3">
      <c r="B34" s="35" t="s">
        <v>41</v>
      </c>
      <c r="C34" s="36" t="str">
        <f>IF(C27&gt;"",C27,"")</f>
        <v>Artemenko Nikita</v>
      </c>
      <c r="D34" s="36" t="str">
        <f>IF(G27&gt;"",G27,"")</f>
        <v>KAKITSUKA MASATO</v>
      </c>
      <c r="E34" s="36" t="str">
        <f>IF(E27&gt;"",E27&amp;" - "&amp;I27,"")</f>
        <v/>
      </c>
      <c r="F34" s="37">
        <v>-16</v>
      </c>
      <c r="G34" s="37">
        <v>-4</v>
      </c>
      <c r="H34" s="37">
        <v>-9</v>
      </c>
      <c r="I34" s="37"/>
      <c r="J34" s="37"/>
      <c r="K34" s="38">
        <f>IF(ISBLANK(F34),"",COUNTIF(F34:J34,"&gt;=0"))</f>
        <v>0</v>
      </c>
      <c r="L34" s="39">
        <f>IF(ISBLANK(F34),"",(IF(LEFT(F34,1)="-",1,0)+IF(LEFT(G34,1)="-",1,0)+IF(LEFT(H34,1)="-",1,0)+IF(LEFT(I34,1)="-",1,0)+IF(LEFT(J34,1)="-",1,0)))</f>
        <v>3</v>
      </c>
      <c r="M34" s="40" t="str">
        <f t="shared" ref="M34:N38" si="1">IF(K34=3,1,"")</f>
        <v/>
      </c>
      <c r="N34" s="41">
        <f t="shared" si="1"/>
        <v>1</v>
      </c>
    </row>
    <row r="35" spans="2:14" ht="21.6" customHeight="1" x14ac:dyDescent="0.3">
      <c r="B35" s="35" t="s">
        <v>42</v>
      </c>
      <c r="C35" s="36" t="str">
        <f>IF(C28&gt;"",C28,"")</f>
        <v>Fedotov Petr</v>
      </c>
      <c r="D35" s="36" t="str">
        <f>IF(G28&gt;"",G28,"")</f>
        <v>ICHINOSE TAKUMI</v>
      </c>
      <c r="E35" s="36" t="str">
        <f>IF(E28&gt;"",E28&amp;" - "&amp;I28,"")</f>
        <v/>
      </c>
      <c r="F35" s="37">
        <v>10</v>
      </c>
      <c r="G35" s="37">
        <v>-9</v>
      </c>
      <c r="H35" s="37">
        <v>6</v>
      </c>
      <c r="I35" s="37">
        <v>4</v>
      </c>
      <c r="J35" s="37"/>
      <c r="K35" s="38">
        <f>IF(ISBLANK(F35),"",COUNTIF(F35:J35,"&gt;=0"))</f>
        <v>3</v>
      </c>
      <c r="L35" s="39">
        <f>IF(ISBLANK(F35),"",(IF(LEFT(F35,1)="-",1,0)+IF(LEFT(G35,1)="-",1,0)+IF(LEFT(H35,1)="-",1,0)+IF(LEFT(I35,1)="-",1,0)+IF(LEFT(J35,1)="-",1,0)))</f>
        <v>1</v>
      </c>
      <c r="M35" s="40">
        <f t="shared" si="1"/>
        <v>1</v>
      </c>
      <c r="N35" s="41" t="str">
        <f t="shared" si="1"/>
        <v/>
      </c>
    </row>
    <row r="36" spans="2:14" ht="21.6" customHeight="1" x14ac:dyDescent="0.3">
      <c r="B36" s="42" t="s">
        <v>43</v>
      </c>
      <c r="C36" s="36" t="str">
        <f>IF(C30&gt;"",C30&amp;" / "&amp;C31,"")</f>
        <v/>
      </c>
      <c r="D36" s="36" t="str">
        <f>IF(G30&gt;"",G30&amp;" / "&amp;G31,"")</f>
        <v/>
      </c>
      <c r="E36" s="43"/>
      <c r="F36" s="44">
        <v>9</v>
      </c>
      <c r="G36" s="37">
        <v>4</v>
      </c>
      <c r="H36" s="37">
        <v>9</v>
      </c>
      <c r="I36" s="45"/>
      <c r="J36" s="45"/>
      <c r="K36" s="38">
        <f>IF(ISBLANK(F36),"",COUNTIF(F36:J36,"&gt;=0"))</f>
        <v>3</v>
      </c>
      <c r="L36" s="39">
        <f>IF(ISBLANK(F36),"",(IF(LEFT(F36,1)="-",1,0)+IF(LEFT(G36,1)="-",1,0)+IF(LEFT(H36,1)="-",1,0)+IF(LEFT(I36,1)="-",1,0)+IF(LEFT(J36,1)="-",1,0)))</f>
        <v>0</v>
      </c>
      <c r="M36" s="40">
        <f t="shared" si="1"/>
        <v>1</v>
      </c>
      <c r="N36" s="41" t="str">
        <f t="shared" si="1"/>
        <v/>
      </c>
    </row>
    <row r="37" spans="2:14" ht="21.6" customHeight="1" x14ac:dyDescent="0.3">
      <c r="B37" s="35" t="s">
        <v>44</v>
      </c>
      <c r="C37" s="36" t="str">
        <f>IF(C27&gt;"",C27,"")</f>
        <v>Artemenko Nikita</v>
      </c>
      <c r="D37" s="36" t="str">
        <f>IF(G28&gt;"",G28,"")</f>
        <v>ICHINOSE TAKUMI</v>
      </c>
      <c r="E37" s="46"/>
      <c r="F37" s="47"/>
      <c r="G37" s="48"/>
      <c r="H37" s="45"/>
      <c r="I37" s="37"/>
      <c r="J37" s="37"/>
      <c r="K37" s="38" t="str">
        <f>IF(ISBLANK(F37),"",COUNTIF(F37:J37,"&gt;=0"))</f>
        <v/>
      </c>
      <c r="L37" s="39" t="str">
        <f>IF(ISBLANK(F37),"",(IF(LEFT(F37,1)="-",1,0)+IF(LEFT(G37,1)="-",1,0)+IF(LEFT(H37,1)="-",1,0)+IF(LEFT(I37,1)="-",1,0)+IF(LEFT(J37,1)="-",1,0)))</f>
        <v/>
      </c>
      <c r="M37" s="40" t="str">
        <f t="shared" si="1"/>
        <v/>
      </c>
      <c r="N37" s="41" t="str">
        <f t="shared" si="1"/>
        <v/>
      </c>
    </row>
    <row r="38" spans="2:14" ht="21.6" customHeight="1" thickBot="1" x14ac:dyDescent="0.35">
      <c r="B38" s="35" t="s">
        <v>45</v>
      </c>
      <c r="C38" s="36" t="str">
        <f>IF(C28&gt;"",C28,"")</f>
        <v>Fedotov Petr</v>
      </c>
      <c r="D38" s="36" t="str">
        <f>IF(G27&gt;"",G27,"")</f>
        <v>KAKITSUKA MASATO</v>
      </c>
      <c r="E38" s="46"/>
      <c r="F38" s="44"/>
      <c r="G38" s="37"/>
      <c r="H38" s="37"/>
      <c r="I38" s="37"/>
      <c r="J38" s="37"/>
      <c r="K38" s="38" t="str">
        <f>IF(ISBLANK(F38),"",COUNTIF(F38:J38,"&gt;=0"))</f>
        <v/>
      </c>
      <c r="L38" s="39" t="str">
        <f>IF(ISBLANK(F38),"",(IF(LEFT(F38,1)="-",1,0)+IF(LEFT(G38,1)="-",1,0)+IF(LEFT(H38,1)="-",1,0)+IF(LEFT(I38,1)="-",1,0)+IF(LEFT(J38,1)="-",1,0)))</f>
        <v/>
      </c>
      <c r="M38" s="40" t="str">
        <f t="shared" si="1"/>
        <v/>
      </c>
      <c r="N38" s="41" t="str">
        <f t="shared" si="1"/>
        <v/>
      </c>
    </row>
    <row r="39" spans="2:14" ht="21.6" customHeight="1" thickBot="1" x14ac:dyDescent="0.35">
      <c r="B39" s="5"/>
      <c r="C39" s="5"/>
      <c r="D39" s="5"/>
      <c r="E39" s="5"/>
      <c r="F39" s="5"/>
      <c r="G39" s="5"/>
      <c r="H39" s="5"/>
      <c r="I39" s="49" t="s">
        <v>46</v>
      </c>
      <c r="J39" s="50"/>
      <c r="K39" s="51">
        <f>IF(ISBLANK(C27),"",SUM(K34:K38))</f>
        <v>6</v>
      </c>
      <c r="L39" s="51">
        <f>IF(ISBLANK(G27),"",SUM(L34:L38))</f>
        <v>4</v>
      </c>
      <c r="M39" s="52">
        <f>IF(ISBLANK(F34),"",SUM(M34:M38))</f>
        <v>2</v>
      </c>
      <c r="N39" s="53">
        <f>IF(ISBLANK(F34),"",SUM(N34:N38))</f>
        <v>1</v>
      </c>
    </row>
    <row r="40" spans="2:14" ht="21.6" customHeight="1" x14ac:dyDescent="0.3">
      <c r="B40" s="5" t="s">
        <v>47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2:14" ht="21.6" customHeight="1" x14ac:dyDescent="0.3">
      <c r="B41" s="54"/>
      <c r="C41" s="5" t="s">
        <v>48</v>
      </c>
      <c r="D41" s="5" t="s">
        <v>49</v>
      </c>
      <c r="E41" s="3"/>
      <c r="F41" s="5"/>
      <c r="G41" s="5" t="s">
        <v>50</v>
      </c>
      <c r="H41" s="3"/>
      <c r="I41" s="5"/>
      <c r="J41" s="3" t="s">
        <v>51</v>
      </c>
      <c r="K41" s="3"/>
      <c r="L41" s="5"/>
      <c r="M41" s="5"/>
      <c r="N41" s="5"/>
    </row>
    <row r="42" spans="2:14" ht="21.6" customHeight="1" thickBot="1" x14ac:dyDescent="0.35">
      <c r="B42" s="55"/>
      <c r="C42" s="56" t="str">
        <f>C26</f>
        <v>RUS 1</v>
      </c>
      <c r="D42" s="5" t="str">
        <f>G26</f>
        <v>JPN 1</v>
      </c>
      <c r="E42" s="5"/>
      <c r="F42" s="5"/>
      <c r="G42" s="5"/>
      <c r="H42" s="5"/>
      <c r="I42" s="5"/>
      <c r="J42" s="112" t="str">
        <f>IF(M39=2,C26,IF(N39=2,G26,IF(M39=5,IF(N39=5,"tasan",""),"")))</f>
        <v>RUS 1</v>
      </c>
      <c r="K42" s="112"/>
      <c r="L42" s="112"/>
      <c r="M42" s="112"/>
      <c r="N42" s="112"/>
    </row>
    <row r="43" spans="2:14" ht="21.6" customHeight="1" x14ac:dyDescent="0.3">
      <c r="B43" s="57"/>
      <c r="C43" s="57"/>
      <c r="D43" s="57"/>
      <c r="E43" s="57"/>
      <c r="F43" s="57"/>
      <c r="G43" s="57"/>
      <c r="H43" s="57"/>
      <c r="I43" s="57"/>
      <c r="J43" s="58"/>
      <c r="K43" s="58"/>
      <c r="L43" s="58"/>
      <c r="M43" s="58"/>
      <c r="N43" s="58"/>
    </row>
  </sheetData>
  <sheetProtection selectLockedCells="1" selectUnlockedCells="1"/>
  <mergeCells count="28">
    <mergeCell ref="J1:N1"/>
    <mergeCell ref="J2:N2"/>
    <mergeCell ref="G4:H4"/>
    <mergeCell ref="C5:D5"/>
    <mergeCell ref="G5:N5"/>
    <mergeCell ref="C8:D8"/>
    <mergeCell ref="G8:N8"/>
    <mergeCell ref="C9:D9"/>
    <mergeCell ref="G9:N9"/>
    <mergeCell ref="K11:L11"/>
    <mergeCell ref="J20:N20"/>
    <mergeCell ref="J42:N42"/>
    <mergeCell ref="C30:D30"/>
    <mergeCell ref="G30:N30"/>
    <mergeCell ref="C31:D31"/>
    <mergeCell ref="G31:N31"/>
    <mergeCell ref="K33:L33"/>
    <mergeCell ref="C26:D26"/>
    <mergeCell ref="G26:H26"/>
    <mergeCell ref="C27:D27"/>
    <mergeCell ref="G27:N27"/>
    <mergeCell ref="C28:D28"/>
    <mergeCell ref="G28:N28"/>
    <mergeCell ref="J23:N23"/>
    <mergeCell ref="J24:N24"/>
    <mergeCell ref="C6:D6"/>
    <mergeCell ref="G6:N6"/>
    <mergeCell ref="C4:D4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1"/>
  <sheetViews>
    <sheetView tabSelected="1" topLeftCell="B1" workbookViewId="0">
      <selection activeCell="G4" sqref="G4:H4"/>
    </sheetView>
  </sheetViews>
  <sheetFormatPr defaultRowHeight="14.4" x14ac:dyDescent="0.3"/>
  <cols>
    <col min="3" max="3" width="37.88671875" customWidth="1"/>
    <col min="4" max="4" width="15.44140625" customWidth="1"/>
  </cols>
  <sheetData>
    <row r="1" spans="1:14" x14ac:dyDescent="0.3">
      <c r="A1" s="62"/>
      <c r="B1" s="3">
        <v>2</v>
      </c>
      <c r="C1" s="4" t="s">
        <v>20</v>
      </c>
      <c r="D1" s="5"/>
      <c r="E1" s="5"/>
      <c r="F1" s="3"/>
      <c r="G1" s="6" t="s">
        <v>21</v>
      </c>
      <c r="H1" s="7"/>
      <c r="I1" s="8"/>
      <c r="J1" s="115">
        <v>43440</v>
      </c>
      <c r="K1" s="115"/>
      <c r="L1" s="115"/>
      <c r="M1" s="115"/>
      <c r="N1" s="115"/>
    </row>
    <row r="2" spans="1:14" x14ac:dyDescent="0.3">
      <c r="A2" s="62"/>
      <c r="B2" s="10"/>
      <c r="C2" s="10" t="s">
        <v>22</v>
      </c>
      <c r="D2" s="5"/>
      <c r="E2" s="5"/>
      <c r="F2" s="3"/>
      <c r="G2" s="6" t="s">
        <v>23</v>
      </c>
      <c r="H2" s="7"/>
      <c r="I2" s="8"/>
      <c r="J2" s="116" t="s">
        <v>24</v>
      </c>
      <c r="K2" s="116"/>
      <c r="L2" s="116"/>
      <c r="M2" s="116"/>
      <c r="N2" s="116"/>
    </row>
    <row r="3" spans="1:14" x14ac:dyDescent="0.3">
      <c r="A3" s="62"/>
      <c r="B3" s="3"/>
      <c r="C3" s="11"/>
      <c r="D3" s="5"/>
      <c r="E3" s="5"/>
      <c r="F3" s="5"/>
      <c r="G3" s="12"/>
      <c r="H3" s="5"/>
      <c r="I3" s="5"/>
      <c r="J3" s="5"/>
      <c r="K3" s="5"/>
      <c r="L3" s="5"/>
      <c r="M3" s="5"/>
      <c r="N3" s="5"/>
    </row>
    <row r="4" spans="1:14" x14ac:dyDescent="0.3">
      <c r="A4" s="9"/>
      <c r="B4" s="14" t="s">
        <v>25</v>
      </c>
      <c r="C4" s="117" t="s">
        <v>240</v>
      </c>
      <c r="D4" s="117"/>
      <c r="E4" s="15"/>
      <c r="F4" s="14" t="s">
        <v>25</v>
      </c>
      <c r="G4" s="117" t="s">
        <v>75</v>
      </c>
      <c r="H4" s="117"/>
      <c r="I4" s="17"/>
      <c r="J4" s="17"/>
      <c r="K4" s="17"/>
      <c r="L4" s="17"/>
      <c r="M4" s="17"/>
      <c r="N4" s="18"/>
    </row>
    <row r="5" spans="1:14" x14ac:dyDescent="0.3">
      <c r="A5" s="9"/>
      <c r="B5" s="19" t="s">
        <v>26</v>
      </c>
      <c r="C5" s="113" t="s">
        <v>211</v>
      </c>
      <c r="D5" s="113"/>
      <c r="E5" s="20"/>
      <c r="F5" s="21" t="s">
        <v>27</v>
      </c>
      <c r="G5" s="113" t="s">
        <v>84</v>
      </c>
      <c r="H5" s="113"/>
      <c r="I5" s="113"/>
      <c r="J5" s="113"/>
      <c r="K5" s="113"/>
      <c r="L5" s="113"/>
      <c r="M5" s="113"/>
      <c r="N5" s="113"/>
    </row>
    <row r="6" spans="1:14" x14ac:dyDescent="0.3">
      <c r="A6" s="9"/>
      <c r="B6" s="22" t="s">
        <v>28</v>
      </c>
      <c r="C6" s="113" t="s">
        <v>210</v>
      </c>
      <c r="D6" s="113"/>
      <c r="E6" s="20"/>
      <c r="F6" s="23" t="s">
        <v>29</v>
      </c>
      <c r="G6" s="114" t="s">
        <v>221</v>
      </c>
      <c r="H6" s="114"/>
      <c r="I6" s="114"/>
      <c r="J6" s="114"/>
      <c r="K6" s="114"/>
      <c r="L6" s="114"/>
      <c r="M6" s="114"/>
      <c r="N6" s="114"/>
    </row>
    <row r="7" spans="1:14" x14ac:dyDescent="0.3">
      <c r="A7" s="62"/>
      <c r="B7" s="24" t="s">
        <v>30</v>
      </c>
      <c r="C7" s="25"/>
      <c r="D7" s="26"/>
      <c r="E7" s="27"/>
      <c r="F7" s="24" t="s">
        <v>30</v>
      </c>
      <c r="G7" s="25"/>
      <c r="H7" s="28"/>
      <c r="I7" s="28"/>
      <c r="J7" s="28"/>
      <c r="K7" s="28"/>
      <c r="L7" s="28"/>
      <c r="M7" s="28"/>
      <c r="N7" s="28"/>
    </row>
    <row r="8" spans="1:14" x14ac:dyDescent="0.3">
      <c r="A8" s="9"/>
      <c r="B8" s="29"/>
      <c r="C8" s="113"/>
      <c r="D8" s="113"/>
      <c r="E8" s="20"/>
      <c r="F8" s="30"/>
      <c r="G8" s="114"/>
      <c r="H8" s="114"/>
      <c r="I8" s="114"/>
      <c r="J8" s="114"/>
      <c r="K8" s="114"/>
      <c r="L8" s="114"/>
      <c r="M8" s="114"/>
      <c r="N8" s="114"/>
    </row>
    <row r="9" spans="1:14" x14ac:dyDescent="0.3">
      <c r="A9" s="9"/>
      <c r="B9" s="31"/>
      <c r="C9" s="113"/>
      <c r="D9" s="113"/>
      <c r="E9" s="20"/>
      <c r="F9" s="32"/>
      <c r="G9" s="113"/>
      <c r="H9" s="113"/>
      <c r="I9" s="113"/>
      <c r="J9" s="113"/>
      <c r="K9" s="113"/>
      <c r="L9" s="113"/>
      <c r="M9" s="113"/>
      <c r="N9" s="113"/>
    </row>
    <row r="10" spans="1:14" x14ac:dyDescent="0.3">
      <c r="A10" s="62"/>
      <c r="B10" s="5"/>
      <c r="C10" s="5"/>
      <c r="D10" s="5"/>
      <c r="E10" s="5"/>
      <c r="F10" s="12" t="s">
        <v>31</v>
      </c>
      <c r="G10" s="12"/>
      <c r="H10" s="12"/>
      <c r="I10" s="12"/>
      <c r="J10" s="5"/>
      <c r="K10" s="5"/>
      <c r="L10" s="5"/>
      <c r="M10" s="33"/>
      <c r="N10" s="3"/>
    </row>
    <row r="11" spans="1:14" x14ac:dyDescent="0.3">
      <c r="A11" s="62"/>
      <c r="B11" s="10" t="s">
        <v>32</v>
      </c>
      <c r="C11" s="5"/>
      <c r="D11" s="5"/>
      <c r="E11" s="5"/>
      <c r="F11" s="34" t="s">
        <v>33</v>
      </c>
      <c r="G11" s="34" t="s">
        <v>34</v>
      </c>
      <c r="H11" s="34" t="s">
        <v>35</v>
      </c>
      <c r="I11" s="34" t="s">
        <v>36</v>
      </c>
      <c r="J11" s="34" t="s">
        <v>37</v>
      </c>
      <c r="K11" s="111" t="s">
        <v>38</v>
      </c>
      <c r="L11" s="111"/>
      <c r="M11" s="34" t="s">
        <v>39</v>
      </c>
      <c r="N11" s="34" t="s">
        <v>40</v>
      </c>
    </row>
    <row r="12" spans="1:14" x14ac:dyDescent="0.3">
      <c r="A12" s="9"/>
      <c r="B12" s="35" t="s">
        <v>41</v>
      </c>
      <c r="C12" s="36" t="str">
        <f>IF(C5&gt;"",C5,"")</f>
        <v>MONDAL RAJ</v>
      </c>
      <c r="D12" s="36" t="str">
        <f>IF(G5&gt;"",G5,"")</f>
        <v>Fedotov Petr</v>
      </c>
      <c r="E12" s="36" t="str">
        <f>IF(E5&gt;"",E5&amp;" - "&amp;I5,"")</f>
        <v/>
      </c>
      <c r="F12" s="37">
        <v>-5</v>
      </c>
      <c r="G12" s="37">
        <v>-9</v>
      </c>
      <c r="H12" s="37">
        <v>9</v>
      </c>
      <c r="I12" s="37">
        <v>-11</v>
      </c>
      <c r="J12" s="37"/>
      <c r="K12" s="38">
        <f>IF(ISBLANK(F12),"",COUNTIF(F12:J12,"&gt;=0"))</f>
        <v>1</v>
      </c>
      <c r="L12" s="39">
        <f>IF(ISBLANK(F12),"",(IF(LEFT(F12,1)="-",1,0)+IF(LEFT(G12,1)="-",1,0)+IF(LEFT(H12,1)="-",1,0)+IF(LEFT(I12,1)="-",1,0)+IF(LEFT(J12,1)="-",1,0)))</f>
        <v>3</v>
      </c>
      <c r="M12" s="40" t="str">
        <f t="shared" ref="M12:N16" si="0">IF(K12=3,1,"")</f>
        <v/>
      </c>
      <c r="N12" s="41">
        <f t="shared" si="0"/>
        <v>1</v>
      </c>
    </row>
    <row r="13" spans="1:14" x14ac:dyDescent="0.3">
      <c r="A13" s="9"/>
      <c r="B13" s="35" t="s">
        <v>42</v>
      </c>
      <c r="C13" s="36" t="str">
        <f>IF(C6&gt;"",C6,"")</f>
        <v>Correa Cecilio</v>
      </c>
      <c r="D13" s="36" t="str">
        <f>IF(G6&gt;"",G6,"")</f>
        <v>Artemenko Nikita</v>
      </c>
      <c r="E13" s="36" t="str">
        <f>IF(E6&gt;"",E6&amp;" - "&amp;I6,"")</f>
        <v/>
      </c>
      <c r="F13" s="37">
        <v>9</v>
      </c>
      <c r="G13" s="37">
        <v>-7</v>
      </c>
      <c r="H13" s="37">
        <v>10</v>
      </c>
      <c r="I13" s="37">
        <v>-9</v>
      </c>
      <c r="J13" s="37" t="s">
        <v>268</v>
      </c>
      <c r="K13" s="38">
        <f>IF(ISBLANK(F13),"",COUNTIF(F13:J13,"&gt;=0"))</f>
        <v>2</v>
      </c>
      <c r="L13" s="39">
        <f>IF(ISBLANK(F13),"",(IF(LEFT(F13,1)="-",1,0)+IF(LEFT(G13,1)="-",1,0)+IF(LEFT(H13,1)="-",1,0)+IF(LEFT(I13,1)="-",1,0)+IF(LEFT(J13,1)="-",1,0)))</f>
        <v>3</v>
      </c>
      <c r="M13" s="40" t="str">
        <f t="shared" si="0"/>
        <v/>
      </c>
      <c r="N13" s="41">
        <f t="shared" si="0"/>
        <v>1</v>
      </c>
    </row>
    <row r="14" spans="1:14" x14ac:dyDescent="0.3">
      <c r="A14" s="9"/>
      <c r="B14" s="42" t="s">
        <v>43</v>
      </c>
      <c r="C14" s="36" t="str">
        <f>IF(C8&gt;"",C8&amp;" / "&amp;C9,"")</f>
        <v/>
      </c>
      <c r="D14" s="36" t="str">
        <f>IF(G8&gt;"",G8&amp;" / "&amp;G9,"")</f>
        <v/>
      </c>
      <c r="E14" s="43"/>
      <c r="F14" s="44"/>
      <c r="G14" s="37"/>
      <c r="H14" s="37"/>
      <c r="I14" s="45"/>
      <c r="J14" s="45"/>
      <c r="K14" s="38" t="str">
        <f>IF(ISBLANK(F14),"",COUNTIF(F14:J14,"&gt;=0"))</f>
        <v/>
      </c>
      <c r="L14" s="39" t="str">
        <f>IF(ISBLANK(F14),"",(IF(LEFT(F14,1)="-",1,0)+IF(LEFT(G14,1)="-",1,0)+IF(LEFT(H14,1)="-",1,0)+IF(LEFT(I14,1)="-",1,0)+IF(LEFT(J14,1)="-",1,0)))</f>
        <v/>
      </c>
      <c r="M14" s="40" t="str">
        <f t="shared" si="0"/>
        <v/>
      </c>
      <c r="N14" s="41" t="str">
        <f t="shared" si="0"/>
        <v/>
      </c>
    </row>
    <row r="15" spans="1:14" x14ac:dyDescent="0.3">
      <c r="A15" s="9"/>
      <c r="B15" s="35" t="s">
        <v>44</v>
      </c>
      <c r="C15" s="36" t="str">
        <f>IF(C5&gt;"",C5,"")</f>
        <v>MONDAL RAJ</v>
      </c>
      <c r="D15" s="36" t="str">
        <f>IF(G6&gt;"",G6,"")</f>
        <v>Artemenko Nikita</v>
      </c>
      <c r="E15" s="46"/>
      <c r="F15" s="47"/>
      <c r="G15" s="48"/>
      <c r="H15" s="45"/>
      <c r="I15" s="37"/>
      <c r="J15" s="37"/>
      <c r="K15" s="38" t="str">
        <f>IF(ISBLANK(F15),"",COUNTIF(F15:J15,"&gt;=0"))</f>
        <v/>
      </c>
      <c r="L15" s="39" t="str">
        <f>IF(ISBLANK(F15),"",(IF(LEFT(F15,1)="-",1,0)+IF(LEFT(G15,1)="-",1,0)+IF(LEFT(H15,1)="-",1,0)+IF(LEFT(I15,1)="-",1,0)+IF(LEFT(J15,1)="-",1,0)))</f>
        <v/>
      </c>
      <c r="M15" s="40" t="str">
        <f t="shared" si="0"/>
        <v/>
      </c>
      <c r="N15" s="41" t="str">
        <f t="shared" si="0"/>
        <v/>
      </c>
    </row>
    <row r="16" spans="1:14" ht="15" thickBot="1" x14ac:dyDescent="0.35">
      <c r="A16" s="9"/>
      <c r="B16" s="35" t="s">
        <v>45</v>
      </c>
      <c r="C16" s="36" t="str">
        <f>IF(C6&gt;"",C6,"")</f>
        <v>Correa Cecilio</v>
      </c>
      <c r="D16" s="36" t="str">
        <f>IF(G5&gt;"",G5,"")</f>
        <v>Fedotov Petr</v>
      </c>
      <c r="E16" s="46"/>
      <c r="F16" s="44"/>
      <c r="G16" s="37"/>
      <c r="H16" s="37"/>
      <c r="I16" s="37"/>
      <c r="J16" s="37"/>
      <c r="K16" s="38" t="str">
        <f>IF(ISBLANK(F16),"",COUNTIF(F16:J16,"&gt;=0"))</f>
        <v/>
      </c>
      <c r="L16" s="39" t="str">
        <f>IF(ISBLANK(F16),"",(IF(LEFT(F16,1)="-",1,0)+IF(LEFT(G16,1)="-",1,0)+IF(LEFT(H16,1)="-",1,0)+IF(LEFT(I16,1)="-",1,0)+IF(LEFT(J16,1)="-",1,0)))</f>
        <v/>
      </c>
      <c r="M16" s="40" t="str">
        <f t="shared" si="0"/>
        <v/>
      </c>
      <c r="N16" s="41" t="str">
        <f t="shared" si="0"/>
        <v/>
      </c>
    </row>
    <row r="17" spans="1:14" ht="15" thickBot="1" x14ac:dyDescent="0.35">
      <c r="A17" s="62"/>
      <c r="B17" s="5"/>
      <c r="C17" s="5"/>
      <c r="D17" s="5"/>
      <c r="E17" s="5"/>
      <c r="F17" s="5"/>
      <c r="G17" s="5"/>
      <c r="H17" s="5"/>
      <c r="I17" s="49" t="s">
        <v>46</v>
      </c>
      <c r="J17" s="50"/>
      <c r="K17" s="51">
        <f>IF(ISBLANK(C5),"",SUM(K12:K16))</f>
        <v>3</v>
      </c>
      <c r="L17" s="51">
        <f>IF(ISBLANK(G5),"",SUM(L12:L16))</f>
        <v>6</v>
      </c>
      <c r="M17" s="52">
        <f>IF(ISBLANK(F12),"",SUM(M12:M16))</f>
        <v>0</v>
      </c>
      <c r="N17" s="53">
        <f>IF(ISBLANK(F12),"",SUM(N12:N16))</f>
        <v>2</v>
      </c>
    </row>
    <row r="18" spans="1:14" x14ac:dyDescent="0.3">
      <c r="A18" s="62"/>
      <c r="B18" s="5" t="s">
        <v>47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3">
      <c r="A19" s="62"/>
      <c r="B19" s="54"/>
      <c r="C19" s="5" t="s">
        <v>48</v>
      </c>
      <c r="D19" s="5" t="s">
        <v>49</v>
      </c>
      <c r="E19" s="3"/>
      <c r="F19" s="5"/>
      <c r="G19" s="5" t="s">
        <v>50</v>
      </c>
      <c r="H19" s="3"/>
      <c r="I19" s="5"/>
      <c r="J19" s="3" t="s">
        <v>51</v>
      </c>
      <c r="K19" s="3"/>
      <c r="L19" s="5"/>
      <c r="M19" s="5"/>
      <c r="N19" s="5"/>
    </row>
    <row r="20" spans="1:14" ht="15" thickBot="1" x14ac:dyDescent="0.35">
      <c r="A20" s="62"/>
      <c r="B20" s="55"/>
      <c r="C20" s="56" t="str">
        <f>C4</f>
        <v>VEN / IND</v>
      </c>
      <c r="D20" s="5" t="str">
        <f>G4</f>
        <v>RUS 1</v>
      </c>
      <c r="E20" s="5"/>
      <c r="F20" s="5"/>
      <c r="G20" s="5"/>
      <c r="H20" s="5"/>
      <c r="I20" s="5"/>
      <c r="J20" s="112" t="str">
        <f>IF(M17=2,C4,IF(N17=2,G4,IF(M17=5,IF(N17=5,"tasan",""),"")))</f>
        <v>RUS 1</v>
      </c>
      <c r="K20" s="112"/>
      <c r="L20" s="112"/>
      <c r="M20" s="112"/>
      <c r="N20" s="112"/>
    </row>
    <row r="21" spans="1:14" x14ac:dyDescent="0.3">
      <c r="A21" s="63"/>
      <c r="B21" s="57"/>
      <c r="C21" s="57"/>
      <c r="D21" s="57"/>
      <c r="E21" s="57"/>
      <c r="F21" s="57"/>
      <c r="G21" s="57"/>
      <c r="H21" s="57"/>
      <c r="I21" s="57"/>
      <c r="J21" s="58"/>
      <c r="K21" s="58"/>
      <c r="L21" s="58"/>
      <c r="M21" s="58"/>
      <c r="N21" s="58"/>
    </row>
  </sheetData>
  <sheetProtection selectLockedCells="1" selectUnlockedCells="1"/>
  <mergeCells count="14">
    <mergeCell ref="C6:D6"/>
    <mergeCell ref="G6:N6"/>
    <mergeCell ref="J1:N1"/>
    <mergeCell ref="J2:N2"/>
    <mergeCell ref="C4:D4"/>
    <mergeCell ref="C5:D5"/>
    <mergeCell ref="G5:N5"/>
    <mergeCell ref="G4:H4"/>
    <mergeCell ref="C8:D8"/>
    <mergeCell ref="G8:N8"/>
    <mergeCell ref="C9:D9"/>
    <mergeCell ref="K11:L11"/>
    <mergeCell ref="J20:N20"/>
    <mergeCell ref="G9:N9"/>
  </mergeCells>
  <pageMargins left="0.7" right="0.7" top="0.75" bottom="0.75" header="0.51180555555555551" footer="0.51180555555555551"/>
  <pageSetup paperSize="9" scale="81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0"/>
  <sheetViews>
    <sheetView topLeftCell="A10" zoomScale="85" zoomScaleNormal="85" workbookViewId="0">
      <selection activeCell="G24" sqref="G24"/>
    </sheetView>
  </sheetViews>
  <sheetFormatPr defaultRowHeight="14.4" x14ac:dyDescent="0.3"/>
  <cols>
    <col min="2" max="2" width="13.88671875" customWidth="1"/>
    <col min="3" max="3" width="11.33203125" style="1" customWidth="1"/>
    <col min="4" max="4" width="9.6640625" style="1" customWidth="1"/>
    <col min="5" max="5" width="8.88671875" style="1" customWidth="1"/>
  </cols>
  <sheetData>
    <row r="1" spans="1:7" ht="17.399999999999999" x14ac:dyDescent="0.35">
      <c r="A1" s="64" t="s">
        <v>22</v>
      </c>
    </row>
    <row r="2" spans="1:7" x14ac:dyDescent="0.3">
      <c r="A2" s="2" t="s">
        <v>61</v>
      </c>
    </row>
    <row r="3" spans="1:7" ht="17.399999999999999" x14ac:dyDescent="0.35">
      <c r="C3" s="74">
        <v>0.375</v>
      </c>
      <c r="D3" s="65">
        <v>0.58333333333333337</v>
      </c>
      <c r="E3" s="65">
        <v>0.6875</v>
      </c>
      <c r="F3" s="65">
        <v>0.8125</v>
      </c>
      <c r="G3" s="65" t="s">
        <v>125</v>
      </c>
    </row>
    <row r="4" spans="1:7" ht="13.8" customHeight="1" x14ac:dyDescent="0.3">
      <c r="A4" s="90"/>
      <c r="B4" s="90" t="s">
        <v>135</v>
      </c>
      <c r="C4" s="91"/>
      <c r="D4" s="88"/>
      <c r="E4" s="88"/>
      <c r="F4" s="88"/>
      <c r="G4" s="88"/>
    </row>
    <row r="5" spans="1:7" ht="17.399999999999999" customHeight="1" x14ac:dyDescent="0.3">
      <c r="A5" s="93">
        <v>1</v>
      </c>
      <c r="B5" s="93" t="s">
        <v>126</v>
      </c>
      <c r="C5" s="94" t="s">
        <v>0</v>
      </c>
      <c r="D5" s="88"/>
      <c r="E5" s="88"/>
      <c r="F5" s="88"/>
      <c r="G5" s="88"/>
    </row>
    <row r="6" spans="1:7" ht="17.399999999999999" customHeight="1" x14ac:dyDescent="0.3">
      <c r="A6" s="93">
        <v>2</v>
      </c>
      <c r="B6" s="93"/>
      <c r="C6" s="95"/>
      <c r="D6" s="96" t="s">
        <v>1</v>
      </c>
      <c r="E6" s="88"/>
      <c r="F6" s="88"/>
      <c r="G6" s="88"/>
    </row>
    <row r="7" spans="1:7" ht="17.399999999999999" customHeight="1" x14ac:dyDescent="0.3">
      <c r="A7" s="90">
        <v>3</v>
      </c>
      <c r="B7" s="90" t="s">
        <v>65</v>
      </c>
      <c r="C7" s="94" t="s">
        <v>1</v>
      </c>
      <c r="D7" s="95" t="s">
        <v>83</v>
      </c>
      <c r="E7" s="91"/>
      <c r="F7" s="88"/>
      <c r="G7" s="88"/>
    </row>
    <row r="8" spans="1:7" ht="17.399999999999999" customHeight="1" x14ac:dyDescent="0.3">
      <c r="A8" s="90">
        <v>4</v>
      </c>
      <c r="B8" s="90" t="s">
        <v>59</v>
      </c>
      <c r="C8" s="97" t="s">
        <v>83</v>
      </c>
      <c r="D8" s="98"/>
      <c r="E8" s="96" t="s">
        <v>2</v>
      </c>
      <c r="F8" s="88"/>
      <c r="G8" s="88"/>
    </row>
    <row r="9" spans="1:7" ht="17.399999999999999" customHeight="1" x14ac:dyDescent="0.3">
      <c r="A9" s="93">
        <v>5</v>
      </c>
      <c r="B9" s="93" t="s">
        <v>19</v>
      </c>
      <c r="C9" s="94" t="s">
        <v>2</v>
      </c>
      <c r="D9" s="98"/>
      <c r="E9" s="95" t="s">
        <v>62</v>
      </c>
      <c r="F9" s="91"/>
      <c r="G9" s="88"/>
    </row>
    <row r="10" spans="1:7" ht="17.399999999999999" customHeight="1" x14ac:dyDescent="0.3">
      <c r="A10" s="93">
        <v>6</v>
      </c>
      <c r="B10" s="93" t="s">
        <v>54</v>
      </c>
      <c r="C10" s="95" t="s">
        <v>62</v>
      </c>
      <c r="D10" s="99" t="s">
        <v>2</v>
      </c>
      <c r="E10" s="100"/>
      <c r="F10" s="91"/>
      <c r="G10" s="88"/>
    </row>
    <row r="11" spans="1:7" ht="17.399999999999999" customHeight="1" x14ac:dyDescent="0.3">
      <c r="A11" s="90">
        <v>7</v>
      </c>
      <c r="B11" s="90" t="s">
        <v>76</v>
      </c>
      <c r="C11" s="94" t="s">
        <v>3</v>
      </c>
      <c r="D11" s="97" t="s">
        <v>62</v>
      </c>
      <c r="E11" s="98"/>
      <c r="F11" s="91"/>
      <c r="G11" s="88"/>
    </row>
    <row r="12" spans="1:7" ht="17.399999999999999" customHeight="1" x14ac:dyDescent="0.3">
      <c r="A12" s="90">
        <v>8</v>
      </c>
      <c r="B12" s="90" t="s">
        <v>127</v>
      </c>
      <c r="C12" s="97" t="s">
        <v>62</v>
      </c>
      <c r="D12" s="88"/>
      <c r="E12" s="98"/>
      <c r="F12" s="96" t="s">
        <v>54</v>
      </c>
      <c r="G12" s="88"/>
    </row>
    <row r="13" spans="1:7" ht="17.399999999999999" customHeight="1" x14ac:dyDescent="0.3">
      <c r="A13" s="101"/>
      <c r="B13" s="101"/>
      <c r="C13" s="88"/>
      <c r="D13" s="88"/>
      <c r="E13" s="98"/>
      <c r="F13" s="95" t="s">
        <v>62</v>
      </c>
      <c r="G13" s="91"/>
    </row>
    <row r="14" spans="1:7" ht="17.399999999999999" customHeight="1" x14ac:dyDescent="0.3">
      <c r="A14" s="93">
        <v>9</v>
      </c>
      <c r="B14" s="93" t="s">
        <v>112</v>
      </c>
      <c r="C14" s="94" t="s">
        <v>5</v>
      </c>
      <c r="D14" s="88"/>
      <c r="E14" s="98"/>
      <c r="F14" s="100"/>
      <c r="G14" s="91"/>
    </row>
    <row r="15" spans="1:7" ht="17.399999999999999" customHeight="1" x14ac:dyDescent="0.3">
      <c r="A15" s="93">
        <v>10</v>
      </c>
      <c r="B15" s="93" t="s">
        <v>67</v>
      </c>
      <c r="C15" s="95" t="s">
        <v>62</v>
      </c>
      <c r="D15" s="96" t="s">
        <v>5</v>
      </c>
      <c r="E15" s="98"/>
      <c r="F15" s="100"/>
      <c r="G15" s="91"/>
    </row>
    <row r="16" spans="1:7" ht="17.399999999999999" customHeight="1" x14ac:dyDescent="0.3">
      <c r="A16" s="90">
        <v>11</v>
      </c>
      <c r="B16" s="90" t="s">
        <v>119</v>
      </c>
      <c r="C16" s="94" t="s">
        <v>6</v>
      </c>
      <c r="D16" s="95" t="s">
        <v>62</v>
      </c>
      <c r="E16" s="100"/>
      <c r="F16" s="100"/>
      <c r="G16" s="91"/>
    </row>
    <row r="17" spans="1:7" ht="17.399999999999999" customHeight="1" x14ac:dyDescent="0.3">
      <c r="A17" s="90">
        <v>12</v>
      </c>
      <c r="B17" s="90" t="s">
        <v>97</v>
      </c>
      <c r="C17" s="97" t="s">
        <v>62</v>
      </c>
      <c r="D17" s="98"/>
      <c r="E17" s="99" t="s">
        <v>8</v>
      </c>
      <c r="F17" s="100"/>
      <c r="G17" s="91"/>
    </row>
    <row r="18" spans="1:7" ht="17.399999999999999" customHeight="1" x14ac:dyDescent="0.3">
      <c r="A18" s="93">
        <v>13</v>
      </c>
      <c r="B18" s="93" t="s">
        <v>68</v>
      </c>
      <c r="C18" s="94" t="s">
        <v>7</v>
      </c>
      <c r="D18" s="98"/>
      <c r="E18" s="97" t="s">
        <v>62</v>
      </c>
      <c r="F18" s="98"/>
      <c r="G18" s="91"/>
    </row>
    <row r="19" spans="1:7" ht="17.399999999999999" customHeight="1" x14ac:dyDescent="0.3">
      <c r="A19" s="93">
        <v>14</v>
      </c>
      <c r="B19" s="93" t="s">
        <v>128</v>
      </c>
      <c r="C19" s="95" t="s">
        <v>83</v>
      </c>
      <c r="D19" s="99" t="s">
        <v>8</v>
      </c>
      <c r="E19" s="91"/>
      <c r="F19" s="98"/>
      <c r="G19" s="91"/>
    </row>
    <row r="20" spans="1:7" ht="17.399999999999999" customHeight="1" x14ac:dyDescent="0.3">
      <c r="A20" s="90">
        <v>15</v>
      </c>
      <c r="B20" s="90" t="s">
        <v>79</v>
      </c>
      <c r="C20" s="94" t="s">
        <v>8</v>
      </c>
      <c r="D20" s="97" t="s">
        <v>62</v>
      </c>
      <c r="E20" s="88"/>
      <c r="F20" s="98"/>
      <c r="G20" s="91"/>
    </row>
    <row r="21" spans="1:7" ht="17.399999999999999" customHeight="1" x14ac:dyDescent="0.3">
      <c r="A21" s="90">
        <v>16</v>
      </c>
      <c r="B21" s="90" t="s">
        <v>129</v>
      </c>
      <c r="C21" s="97" t="s">
        <v>62</v>
      </c>
      <c r="D21" s="88"/>
      <c r="E21" s="88"/>
      <c r="F21" s="98"/>
      <c r="G21" s="91"/>
    </row>
    <row r="22" spans="1:7" ht="17.399999999999999" customHeight="1" x14ac:dyDescent="0.3">
      <c r="A22" s="102"/>
      <c r="B22" s="103"/>
      <c r="C22" s="88"/>
      <c r="D22" s="88"/>
      <c r="E22" s="88"/>
      <c r="F22" s="98"/>
      <c r="G22" s="96" t="s">
        <v>54</v>
      </c>
    </row>
    <row r="23" spans="1:7" ht="17.399999999999999" customHeight="1" x14ac:dyDescent="0.3">
      <c r="A23" s="93">
        <v>17</v>
      </c>
      <c r="B23" s="93" t="s">
        <v>130</v>
      </c>
      <c r="C23" s="94" t="s">
        <v>9</v>
      </c>
      <c r="D23" s="88"/>
      <c r="E23" s="88"/>
      <c r="F23" s="98"/>
      <c r="G23" s="97" t="s">
        <v>62</v>
      </c>
    </row>
    <row r="24" spans="1:7" ht="17.399999999999999" customHeight="1" x14ac:dyDescent="0.3">
      <c r="A24" s="93">
        <v>18</v>
      </c>
      <c r="B24" s="93"/>
      <c r="C24" s="95"/>
      <c r="D24" s="96" t="s">
        <v>9</v>
      </c>
      <c r="E24" s="88"/>
      <c r="F24" s="98"/>
      <c r="G24" s="91"/>
    </row>
    <row r="25" spans="1:7" ht="17.399999999999999" customHeight="1" x14ac:dyDescent="0.3">
      <c r="A25" s="90">
        <v>19</v>
      </c>
      <c r="B25" s="90" t="s">
        <v>95</v>
      </c>
      <c r="C25" s="94" t="s">
        <v>10</v>
      </c>
      <c r="D25" s="95" t="s">
        <v>83</v>
      </c>
      <c r="E25" s="91"/>
      <c r="F25" s="98"/>
      <c r="G25" s="91"/>
    </row>
    <row r="26" spans="1:7" ht="17.399999999999999" customHeight="1" x14ac:dyDescent="0.3">
      <c r="A26" s="90">
        <v>20</v>
      </c>
      <c r="B26" s="90" t="s">
        <v>115</v>
      </c>
      <c r="C26" s="97" t="s">
        <v>83</v>
      </c>
      <c r="D26" s="98"/>
      <c r="E26" s="96" t="s">
        <v>13</v>
      </c>
      <c r="F26" s="98"/>
      <c r="G26" s="91"/>
    </row>
    <row r="27" spans="1:7" ht="17.399999999999999" customHeight="1" x14ac:dyDescent="0.3">
      <c r="A27" s="93">
        <v>21</v>
      </c>
      <c r="B27" s="93" t="s">
        <v>111</v>
      </c>
      <c r="C27" s="94" t="s">
        <v>12</v>
      </c>
      <c r="D27" s="98"/>
      <c r="E27" s="95" t="s">
        <v>62</v>
      </c>
      <c r="F27" s="100"/>
      <c r="G27" s="91"/>
    </row>
    <row r="28" spans="1:7" ht="17.399999999999999" customHeight="1" x14ac:dyDescent="0.3">
      <c r="A28" s="93">
        <v>22</v>
      </c>
      <c r="B28" s="93" t="s">
        <v>75</v>
      </c>
      <c r="C28" s="95" t="s">
        <v>62</v>
      </c>
      <c r="D28" s="99" t="s">
        <v>13</v>
      </c>
      <c r="E28" s="100"/>
      <c r="F28" s="100"/>
      <c r="G28" s="91"/>
    </row>
    <row r="29" spans="1:7" ht="17.399999999999999" customHeight="1" x14ac:dyDescent="0.3">
      <c r="A29" s="90">
        <v>23</v>
      </c>
      <c r="B29" s="90" t="s">
        <v>55</v>
      </c>
      <c r="C29" s="94" t="s">
        <v>13</v>
      </c>
      <c r="D29" s="97" t="s">
        <v>62</v>
      </c>
      <c r="E29" s="98"/>
      <c r="F29" s="100"/>
      <c r="G29" s="91"/>
    </row>
    <row r="30" spans="1:7" ht="17.399999999999999" customHeight="1" x14ac:dyDescent="0.3">
      <c r="A30" s="90">
        <v>24</v>
      </c>
      <c r="B30" s="90" t="s">
        <v>131</v>
      </c>
      <c r="C30" s="97" t="s">
        <v>62</v>
      </c>
      <c r="D30" s="88"/>
      <c r="E30" s="98"/>
      <c r="F30" s="99" t="s">
        <v>55</v>
      </c>
      <c r="G30" s="91"/>
    </row>
    <row r="31" spans="1:7" ht="17.399999999999999" customHeight="1" x14ac:dyDescent="0.3">
      <c r="A31" s="101"/>
      <c r="B31" s="101"/>
      <c r="C31" s="88"/>
      <c r="D31" s="88"/>
      <c r="E31" s="98"/>
      <c r="F31" s="97" t="s">
        <v>62</v>
      </c>
      <c r="G31" s="88"/>
    </row>
    <row r="32" spans="1:7" ht="17.399999999999999" customHeight="1" x14ac:dyDescent="0.3">
      <c r="A32" s="93">
        <v>25</v>
      </c>
      <c r="B32" s="93" t="s">
        <v>132</v>
      </c>
      <c r="C32" s="94" t="s">
        <v>15</v>
      </c>
      <c r="D32" s="88"/>
      <c r="E32" s="98"/>
      <c r="F32" s="91"/>
      <c r="G32" s="88"/>
    </row>
    <row r="33" spans="1:7" ht="17.399999999999999" customHeight="1" x14ac:dyDescent="0.3">
      <c r="A33" s="93">
        <v>26</v>
      </c>
      <c r="B33" s="93" t="s">
        <v>133</v>
      </c>
      <c r="C33" s="95" t="s">
        <v>83</v>
      </c>
      <c r="D33" s="96" t="s">
        <v>16</v>
      </c>
      <c r="E33" s="98"/>
      <c r="F33" s="91"/>
      <c r="G33" s="88"/>
    </row>
    <row r="34" spans="1:7" ht="17.399999999999999" customHeight="1" x14ac:dyDescent="0.3">
      <c r="A34" s="90">
        <v>27</v>
      </c>
      <c r="B34" s="90" t="s">
        <v>108</v>
      </c>
      <c r="C34" s="94" t="s">
        <v>16</v>
      </c>
      <c r="D34" s="95" t="s">
        <v>62</v>
      </c>
      <c r="E34" s="100"/>
      <c r="F34" s="91"/>
      <c r="G34" s="88"/>
    </row>
    <row r="35" spans="1:7" ht="17.399999999999999" customHeight="1" x14ac:dyDescent="0.3">
      <c r="A35" s="90">
        <v>28</v>
      </c>
      <c r="B35" s="90" t="s">
        <v>106</v>
      </c>
      <c r="C35" s="97" t="s">
        <v>62</v>
      </c>
      <c r="D35" s="98"/>
      <c r="E35" s="99" t="s">
        <v>16</v>
      </c>
      <c r="F35" s="91"/>
      <c r="G35" s="88"/>
    </row>
    <row r="36" spans="1:7" ht="17.399999999999999" customHeight="1" x14ac:dyDescent="0.3">
      <c r="A36" s="93">
        <v>29</v>
      </c>
      <c r="B36" s="93" t="s">
        <v>69</v>
      </c>
      <c r="C36" s="94" t="s">
        <v>17</v>
      </c>
      <c r="D36" s="98"/>
      <c r="E36" s="97" t="s">
        <v>62</v>
      </c>
      <c r="F36" s="88"/>
      <c r="G36" s="88"/>
    </row>
    <row r="37" spans="1:7" ht="17.399999999999999" customHeight="1" x14ac:dyDescent="0.3">
      <c r="A37" s="93">
        <v>30</v>
      </c>
      <c r="B37" s="93" t="s">
        <v>71</v>
      </c>
      <c r="C37" s="95" t="s">
        <v>83</v>
      </c>
      <c r="D37" s="99" t="s">
        <v>17</v>
      </c>
      <c r="E37" s="91"/>
      <c r="F37" s="88"/>
      <c r="G37" s="88"/>
    </row>
    <row r="38" spans="1:7" ht="17.399999999999999" customHeight="1" x14ac:dyDescent="0.3">
      <c r="A38" s="90">
        <v>31</v>
      </c>
      <c r="B38" s="90"/>
      <c r="C38" s="94" t="s">
        <v>18</v>
      </c>
      <c r="D38" s="97" t="s">
        <v>83</v>
      </c>
      <c r="E38" s="88"/>
      <c r="F38" s="88"/>
      <c r="G38" s="88"/>
    </row>
    <row r="39" spans="1:7" ht="17.399999999999999" customHeight="1" x14ac:dyDescent="0.3">
      <c r="A39" s="90">
        <v>32</v>
      </c>
      <c r="B39" s="90" t="s">
        <v>63</v>
      </c>
      <c r="C39" s="97"/>
      <c r="D39" s="88"/>
      <c r="E39" s="88"/>
      <c r="F39" s="88"/>
      <c r="G39" s="88"/>
    </row>
    <row r="40" spans="1:7" ht="13.95" customHeight="1" x14ac:dyDescent="0.3"/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O286"/>
  <sheetViews>
    <sheetView topLeftCell="A249" zoomScale="55" zoomScaleNormal="55" workbookViewId="0">
      <selection activeCell="D82" sqref="D82"/>
    </sheetView>
  </sheetViews>
  <sheetFormatPr defaultRowHeight="21.6" customHeight="1" x14ac:dyDescent="0.3"/>
  <cols>
    <col min="1" max="1" width="2.88671875" customWidth="1"/>
    <col min="3" max="3" width="33.33203125" customWidth="1"/>
    <col min="4" max="4" width="19.109375" customWidth="1"/>
    <col min="5" max="5" width="7.109375" customWidth="1"/>
    <col min="6" max="7" width="8" customWidth="1"/>
    <col min="8" max="8" width="8.6640625" customWidth="1"/>
    <col min="9" max="9" width="6.88671875" customWidth="1"/>
    <col min="10" max="10" width="12.6640625" customWidth="1"/>
    <col min="11" max="14" width="6.88671875" customWidth="1"/>
    <col min="15" max="15" width="2.6640625" customWidth="1"/>
  </cols>
  <sheetData>
    <row r="2" spans="1:15" ht="21.6" customHeight="1" x14ac:dyDescent="0.3">
      <c r="A2" s="62"/>
      <c r="B2" s="3">
        <v>1</v>
      </c>
      <c r="C2" s="4" t="s">
        <v>20</v>
      </c>
      <c r="D2" s="5"/>
      <c r="E2" s="5"/>
      <c r="F2" s="3"/>
      <c r="G2" s="6" t="s">
        <v>21</v>
      </c>
      <c r="H2" s="7"/>
      <c r="I2" s="8"/>
      <c r="J2" s="75">
        <v>43440</v>
      </c>
      <c r="K2" s="73"/>
      <c r="L2" s="73"/>
      <c r="M2" s="73"/>
      <c r="N2" s="73"/>
      <c r="O2" s="9"/>
    </row>
    <row r="3" spans="1:15" ht="21.6" customHeight="1" x14ac:dyDescent="0.3">
      <c r="A3" s="62"/>
      <c r="B3" s="10"/>
      <c r="C3" s="10" t="s">
        <v>22</v>
      </c>
      <c r="D3" s="5"/>
      <c r="E3" s="5"/>
      <c r="F3" s="3"/>
      <c r="G3" s="6" t="s">
        <v>23</v>
      </c>
      <c r="H3" s="7"/>
      <c r="I3" s="8"/>
      <c r="J3" s="71" t="s">
        <v>53</v>
      </c>
      <c r="K3" s="71"/>
      <c r="L3" s="71"/>
      <c r="M3" s="71"/>
      <c r="N3" s="71"/>
      <c r="O3" s="9"/>
    </row>
    <row r="4" spans="1:15" ht="21.6" customHeight="1" x14ac:dyDescent="0.3">
      <c r="A4" s="62"/>
      <c r="B4" s="3"/>
      <c r="C4" s="11"/>
      <c r="D4" s="5"/>
      <c r="E4" s="5"/>
      <c r="F4" s="5"/>
      <c r="G4" s="12"/>
      <c r="H4" s="5"/>
      <c r="I4" s="5"/>
      <c r="J4" s="5"/>
      <c r="K4" s="5"/>
      <c r="L4" s="5"/>
      <c r="M4" s="5"/>
      <c r="N4" s="5"/>
      <c r="O4" s="13"/>
    </row>
    <row r="5" spans="1:15" ht="21.6" customHeight="1" x14ac:dyDescent="0.3">
      <c r="A5" s="9"/>
      <c r="B5" s="14" t="s">
        <v>25</v>
      </c>
      <c r="C5" s="72" t="s">
        <v>59</v>
      </c>
      <c r="D5" s="72"/>
      <c r="E5" s="15"/>
      <c r="F5" s="14" t="s">
        <v>25</v>
      </c>
      <c r="G5" s="16" t="s">
        <v>65</v>
      </c>
      <c r="H5" s="17"/>
      <c r="I5" s="17"/>
      <c r="J5" s="17"/>
      <c r="K5" s="17"/>
      <c r="L5" s="17"/>
      <c r="M5" s="17"/>
      <c r="N5" s="18"/>
      <c r="O5" s="9"/>
    </row>
    <row r="6" spans="1:15" ht="21.6" customHeight="1" x14ac:dyDescent="0.3">
      <c r="A6" s="9"/>
      <c r="B6" s="19" t="s">
        <v>26</v>
      </c>
      <c r="C6" t="s">
        <v>159</v>
      </c>
      <c r="D6" s="67"/>
      <c r="E6" s="20"/>
      <c r="F6" s="21" t="s">
        <v>27</v>
      </c>
      <c r="G6" t="s">
        <v>161</v>
      </c>
      <c r="H6" s="68"/>
      <c r="I6" s="68"/>
      <c r="J6" s="68"/>
      <c r="K6" s="68"/>
      <c r="L6" s="68"/>
      <c r="M6" s="68"/>
      <c r="N6" s="68"/>
      <c r="O6" s="9"/>
    </row>
    <row r="7" spans="1:15" ht="21.6" customHeight="1" x14ac:dyDescent="0.3">
      <c r="A7" s="9"/>
      <c r="B7" s="22" t="s">
        <v>28</v>
      </c>
      <c r="C7" t="s">
        <v>160</v>
      </c>
      <c r="D7" s="67"/>
      <c r="E7" s="20"/>
      <c r="F7" s="23" t="s">
        <v>29</v>
      </c>
      <c r="G7" s="110" t="s">
        <v>162</v>
      </c>
      <c r="H7" s="67"/>
      <c r="I7" s="67"/>
      <c r="J7" s="67"/>
      <c r="K7" s="67"/>
      <c r="L7" s="67"/>
      <c r="M7" s="67"/>
      <c r="N7" s="67"/>
      <c r="O7" s="9"/>
    </row>
    <row r="8" spans="1:15" ht="21.6" customHeight="1" x14ac:dyDescent="0.3">
      <c r="A8" s="62"/>
      <c r="B8" s="24" t="s">
        <v>30</v>
      </c>
      <c r="C8" s="25"/>
      <c r="D8" s="26"/>
      <c r="E8" s="27"/>
      <c r="F8" s="24" t="s">
        <v>30</v>
      </c>
      <c r="G8" s="25"/>
      <c r="H8" s="28"/>
      <c r="I8" s="28"/>
      <c r="J8" s="28"/>
      <c r="K8" s="28"/>
      <c r="L8" s="28"/>
      <c r="M8" s="28"/>
      <c r="N8" s="28"/>
      <c r="O8" s="13"/>
    </row>
    <row r="9" spans="1:15" ht="21.6" customHeight="1" x14ac:dyDescent="0.3">
      <c r="A9" s="9"/>
      <c r="B9" s="29"/>
      <c r="C9" s="67"/>
      <c r="D9" s="67"/>
      <c r="E9" s="20"/>
      <c r="F9" s="30"/>
      <c r="G9" s="68"/>
      <c r="H9" s="68"/>
      <c r="I9" s="68"/>
      <c r="J9" s="68"/>
      <c r="K9" s="68"/>
      <c r="L9" s="68"/>
      <c r="M9" s="68"/>
      <c r="N9" s="68"/>
      <c r="O9" s="9"/>
    </row>
    <row r="10" spans="1:15" ht="21.6" customHeight="1" x14ac:dyDescent="0.3">
      <c r="A10" s="9"/>
      <c r="B10" s="31"/>
      <c r="C10" s="67"/>
      <c r="D10" s="67"/>
      <c r="E10" s="20"/>
      <c r="F10" s="32"/>
      <c r="G10" s="67"/>
      <c r="H10" s="67"/>
      <c r="I10" s="67"/>
      <c r="J10" s="67"/>
      <c r="K10" s="67"/>
      <c r="L10" s="67"/>
      <c r="M10" s="67"/>
      <c r="N10" s="67"/>
      <c r="O10" s="9"/>
    </row>
    <row r="11" spans="1:15" ht="21.6" customHeight="1" x14ac:dyDescent="0.3">
      <c r="A11" s="62"/>
      <c r="B11" s="5"/>
      <c r="C11" s="5"/>
      <c r="D11" s="5"/>
      <c r="E11" s="5"/>
      <c r="F11" s="12" t="s">
        <v>31</v>
      </c>
      <c r="G11" s="12"/>
      <c r="H11" s="12"/>
      <c r="I11" s="12"/>
      <c r="J11" s="5"/>
      <c r="K11" s="5"/>
      <c r="L11" s="5"/>
      <c r="M11" s="33"/>
      <c r="N11" s="3"/>
      <c r="O11" s="13"/>
    </row>
    <row r="12" spans="1:15" ht="21.6" customHeight="1" x14ac:dyDescent="0.3">
      <c r="A12" s="62"/>
      <c r="B12" s="10" t="s">
        <v>32</v>
      </c>
      <c r="C12" s="5"/>
      <c r="D12" s="5"/>
      <c r="E12" s="5"/>
      <c r="F12" s="34" t="s">
        <v>33</v>
      </c>
      <c r="G12" s="34" t="s">
        <v>34</v>
      </c>
      <c r="H12" s="34" t="s">
        <v>35</v>
      </c>
      <c r="I12" s="34" t="s">
        <v>36</v>
      </c>
      <c r="J12" s="34" t="s">
        <v>37</v>
      </c>
      <c r="K12" s="69" t="s">
        <v>38</v>
      </c>
      <c r="L12" s="69"/>
      <c r="M12" s="34" t="s">
        <v>39</v>
      </c>
      <c r="N12" s="34" t="s">
        <v>40</v>
      </c>
      <c r="O12" s="9"/>
    </row>
    <row r="13" spans="1:15" ht="21.6" customHeight="1" x14ac:dyDescent="0.3">
      <c r="A13" s="9"/>
      <c r="B13" s="35" t="s">
        <v>41</v>
      </c>
      <c r="C13" s="36" t="str">
        <f>IF(C6&gt;"",C6,"")</f>
        <v>HUD Veronika</v>
      </c>
      <c r="D13" s="36" t="str">
        <f>IF(G6&gt;"",G6,"")</f>
        <v>Tentser Liubov</v>
      </c>
      <c r="E13" s="36" t="str">
        <f>IF(E6&gt;"",E6&amp;" - "&amp;I6,"")</f>
        <v/>
      </c>
      <c r="F13" s="37">
        <v>-4</v>
      </c>
      <c r="G13" s="37">
        <v>-10</v>
      </c>
      <c r="H13" s="37">
        <v>-9</v>
      </c>
      <c r="I13" s="37"/>
      <c r="J13" s="37"/>
      <c r="K13" s="38">
        <f>IF(ISBLANK(F13),"",COUNTIF(F13:J13,"&gt;=0"))</f>
        <v>0</v>
      </c>
      <c r="L13" s="39">
        <f>IF(ISBLANK(F13),"",(IF(LEFT(F13,1)="-",1,0)+IF(LEFT(G13,1)="-",1,0)+IF(LEFT(H13,1)="-",1,0)+IF(LEFT(I13,1)="-",1,0)+IF(LEFT(J13,1)="-",1,0)))</f>
        <v>3</v>
      </c>
      <c r="M13" s="40" t="str">
        <f t="shared" ref="M13:N17" si="0">IF(K13=3,1,"")</f>
        <v/>
      </c>
      <c r="N13" s="41">
        <f t="shared" si="0"/>
        <v>1</v>
      </c>
      <c r="O13" s="9"/>
    </row>
    <row r="14" spans="1:15" ht="21.6" customHeight="1" x14ac:dyDescent="0.3">
      <c r="A14" s="9"/>
      <c r="B14" s="35" t="s">
        <v>42</v>
      </c>
      <c r="C14" s="36" t="str">
        <f>IF(C7&gt;"",C7,"")</f>
        <v>DYMYTRENKO Anastasiia</v>
      </c>
      <c r="D14" s="36" t="str">
        <f>IF(G7&gt;"",G7,"")</f>
        <v>Golubeva Ekaterina</v>
      </c>
      <c r="E14" s="36" t="str">
        <f>IF(E7&gt;"",E7&amp;" - "&amp;I7,"")</f>
        <v/>
      </c>
      <c r="F14" s="37">
        <v>4</v>
      </c>
      <c r="G14" s="37">
        <v>-9</v>
      </c>
      <c r="H14" s="37">
        <v>6</v>
      </c>
      <c r="I14" s="37">
        <v>4</v>
      </c>
      <c r="J14" s="37"/>
      <c r="K14" s="38">
        <f>IF(ISBLANK(F14),"",COUNTIF(F14:J14,"&gt;=0"))</f>
        <v>3</v>
      </c>
      <c r="L14" s="39">
        <f>IF(ISBLANK(F14),"",(IF(LEFT(F14,1)="-",1,0)+IF(LEFT(G14,1)="-",1,0)+IF(LEFT(H14,1)="-",1,0)+IF(LEFT(I14,1)="-",1,0)+IF(LEFT(J14,1)="-",1,0)))</f>
        <v>1</v>
      </c>
      <c r="M14" s="40">
        <f t="shared" si="0"/>
        <v>1</v>
      </c>
      <c r="N14" s="41" t="str">
        <f t="shared" si="0"/>
        <v/>
      </c>
      <c r="O14" s="9"/>
    </row>
    <row r="15" spans="1:15" ht="21.6" customHeight="1" x14ac:dyDescent="0.3">
      <c r="A15" s="9"/>
      <c r="B15" s="42" t="s">
        <v>43</v>
      </c>
      <c r="C15" s="36" t="str">
        <f>IF(C9&gt;"",C9&amp;" / "&amp;C10,"")</f>
        <v/>
      </c>
      <c r="D15" s="36" t="str">
        <f>IF(G9&gt;"",G9&amp;" / "&amp;G10,"")</f>
        <v/>
      </c>
      <c r="E15" s="43"/>
      <c r="F15" s="44">
        <v>-7</v>
      </c>
      <c r="G15" s="37">
        <v>5</v>
      </c>
      <c r="H15" s="37">
        <v>-6</v>
      </c>
      <c r="I15" s="45">
        <v>8</v>
      </c>
      <c r="J15" s="45">
        <v>7</v>
      </c>
      <c r="K15" s="38">
        <f>IF(ISBLANK(F15),"",COUNTIF(F15:J15,"&gt;=0"))</f>
        <v>3</v>
      </c>
      <c r="L15" s="39">
        <f>IF(ISBLANK(F15),"",(IF(LEFT(F15,1)="-",1,0)+IF(LEFT(G15,1)="-",1,0)+IF(LEFT(H15,1)="-",1,0)+IF(LEFT(I15,1)="-",1,0)+IF(LEFT(J15,1)="-",1,0)))</f>
        <v>2</v>
      </c>
      <c r="M15" s="40">
        <f t="shared" si="0"/>
        <v>1</v>
      </c>
      <c r="N15" s="41" t="str">
        <f t="shared" si="0"/>
        <v/>
      </c>
      <c r="O15" s="9"/>
    </row>
    <row r="16" spans="1:15" ht="21.6" customHeight="1" x14ac:dyDescent="0.3">
      <c r="A16" s="9"/>
      <c r="B16" s="35" t="s">
        <v>44</v>
      </c>
      <c r="C16" s="36" t="str">
        <f>IF(C6&gt;"",C6,"")</f>
        <v>HUD Veronika</v>
      </c>
      <c r="D16" s="36" t="str">
        <f>IF(G7&gt;"",G7,"")</f>
        <v>Golubeva Ekaterina</v>
      </c>
      <c r="E16" s="46"/>
      <c r="F16" s="47"/>
      <c r="G16" s="48"/>
      <c r="H16" s="45"/>
      <c r="I16" s="37"/>
      <c r="J16" s="37"/>
      <c r="K16" s="38" t="str">
        <f>IF(ISBLANK(F16),"",COUNTIF(F16:J16,"&gt;=0"))</f>
        <v/>
      </c>
      <c r="L16" s="39" t="str">
        <f>IF(ISBLANK(F16),"",(IF(LEFT(F16,1)="-",1,0)+IF(LEFT(G16,1)="-",1,0)+IF(LEFT(H16,1)="-",1,0)+IF(LEFT(I16,1)="-",1,0)+IF(LEFT(J16,1)="-",1,0)))</f>
        <v/>
      </c>
      <c r="M16" s="40" t="str">
        <f t="shared" si="0"/>
        <v/>
      </c>
      <c r="N16" s="41" t="str">
        <f t="shared" si="0"/>
        <v/>
      </c>
      <c r="O16" s="9"/>
    </row>
    <row r="17" spans="1:15" ht="21.6" customHeight="1" thickBot="1" x14ac:dyDescent="0.35">
      <c r="A17" s="9"/>
      <c r="B17" s="35" t="s">
        <v>45</v>
      </c>
      <c r="C17" s="36" t="str">
        <f>IF(C7&gt;"",C7,"")</f>
        <v>DYMYTRENKO Anastasiia</v>
      </c>
      <c r="D17" s="36" t="str">
        <f>IF(G6&gt;"",G6,"")</f>
        <v>Tentser Liubov</v>
      </c>
      <c r="E17" s="46"/>
      <c r="F17" s="44"/>
      <c r="G17" s="37"/>
      <c r="H17" s="37"/>
      <c r="I17" s="37"/>
      <c r="J17" s="37"/>
      <c r="K17" s="38" t="str">
        <f>IF(ISBLANK(F17),"",COUNTIF(F17:J17,"&gt;=0"))</f>
        <v/>
      </c>
      <c r="L17" s="39" t="str">
        <f>IF(ISBLANK(F17),"",(IF(LEFT(F17,1)="-",1,0)+IF(LEFT(G17,1)="-",1,0)+IF(LEFT(H17,1)="-",1,0)+IF(LEFT(I17,1)="-",1,0)+IF(LEFT(J17,1)="-",1,0)))</f>
        <v/>
      </c>
      <c r="M17" s="40" t="str">
        <f t="shared" si="0"/>
        <v/>
      </c>
      <c r="N17" s="41" t="str">
        <f t="shared" si="0"/>
        <v/>
      </c>
      <c r="O17" s="9"/>
    </row>
    <row r="18" spans="1:15" ht="21.6" customHeight="1" thickBot="1" x14ac:dyDescent="0.35">
      <c r="A18" s="62"/>
      <c r="B18" s="5"/>
      <c r="C18" s="5"/>
      <c r="D18" s="5"/>
      <c r="E18" s="5"/>
      <c r="F18" s="5"/>
      <c r="G18" s="5"/>
      <c r="H18" s="5"/>
      <c r="I18" s="49" t="s">
        <v>46</v>
      </c>
      <c r="J18" s="50"/>
      <c r="K18" s="51">
        <f>IF(ISBLANK(C6),"",SUM(K13:K17))</f>
        <v>6</v>
      </c>
      <c r="L18" s="51">
        <f>IF(ISBLANK(G6),"",SUM(L13:L17))</f>
        <v>6</v>
      </c>
      <c r="M18" s="52">
        <f>IF(ISBLANK(F13),"",SUM(M13:M17))</f>
        <v>2</v>
      </c>
      <c r="N18" s="53">
        <f>IF(ISBLANK(F13),"",SUM(N13:N17))</f>
        <v>1</v>
      </c>
      <c r="O18" s="9"/>
    </row>
    <row r="19" spans="1:15" ht="21.6" customHeight="1" x14ac:dyDescent="0.3">
      <c r="A19" s="62"/>
      <c r="B19" s="5" t="s">
        <v>47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13"/>
    </row>
    <row r="20" spans="1:15" ht="21.6" customHeight="1" x14ac:dyDescent="0.3">
      <c r="A20" s="62"/>
      <c r="B20" s="54"/>
      <c r="C20" s="5" t="s">
        <v>48</v>
      </c>
      <c r="D20" s="5" t="s">
        <v>49</v>
      </c>
      <c r="E20" s="3"/>
      <c r="F20" s="5"/>
      <c r="G20" s="5" t="s">
        <v>50</v>
      </c>
      <c r="H20" s="3"/>
      <c r="I20" s="5"/>
      <c r="J20" s="3" t="s">
        <v>51</v>
      </c>
      <c r="K20" s="3"/>
      <c r="L20" s="5"/>
      <c r="M20" s="5"/>
      <c r="N20" s="5"/>
      <c r="O20" s="13"/>
    </row>
    <row r="21" spans="1:15" ht="21.6" customHeight="1" thickBot="1" x14ac:dyDescent="0.35">
      <c r="A21" s="62"/>
      <c r="B21" s="55"/>
      <c r="C21" s="56" t="str">
        <f>C5</f>
        <v>UKR</v>
      </c>
      <c r="D21" s="5" t="str">
        <f>G5</f>
        <v>RUS 2</v>
      </c>
      <c r="E21" s="5"/>
      <c r="F21" s="5"/>
      <c r="G21" s="5"/>
      <c r="H21" s="5"/>
      <c r="I21" s="5"/>
      <c r="J21" s="70" t="str">
        <f>IF(M18=2,C5,IF(N18=2,G5,IF(M18=5,IF(N18=5,"tasan",""),"")))</f>
        <v>UKR</v>
      </c>
      <c r="K21" s="70"/>
      <c r="L21" s="70"/>
      <c r="M21" s="70"/>
      <c r="N21" s="70"/>
      <c r="O21" s="9"/>
    </row>
    <row r="22" spans="1:15" ht="21.6" customHeight="1" x14ac:dyDescent="0.3">
      <c r="A22" s="63"/>
      <c r="B22" s="57"/>
      <c r="C22" s="57"/>
      <c r="D22" s="57"/>
      <c r="E22" s="57"/>
      <c r="F22" s="57"/>
      <c r="G22" s="57"/>
      <c r="H22" s="57"/>
      <c r="I22" s="57"/>
      <c r="J22" s="58"/>
      <c r="K22" s="58"/>
      <c r="L22" s="58"/>
      <c r="M22" s="58"/>
      <c r="N22" s="58"/>
      <c r="O22" s="59"/>
    </row>
    <row r="23" spans="1:15" ht="21.6" customHeight="1" x14ac:dyDescent="0.3">
      <c r="B23" s="60"/>
      <c r="C23" s="60"/>
      <c r="D23" s="60"/>
      <c r="E23" s="60"/>
      <c r="F23" s="60"/>
      <c r="G23" s="60"/>
      <c r="H23" s="60"/>
      <c r="I23" s="60"/>
      <c r="J23" s="61"/>
      <c r="K23" s="61"/>
      <c r="L23" s="61"/>
      <c r="M23" s="61"/>
      <c r="N23" s="61"/>
    </row>
    <row r="24" spans="1:15" ht="21.6" customHeight="1" x14ac:dyDescent="0.3">
      <c r="A24" s="62"/>
      <c r="O24" s="9"/>
    </row>
    <row r="25" spans="1:15" ht="21.6" customHeight="1" x14ac:dyDescent="0.3">
      <c r="A25" s="62"/>
      <c r="B25" s="3">
        <v>2</v>
      </c>
      <c r="C25" s="4" t="s">
        <v>20</v>
      </c>
      <c r="D25" s="5"/>
      <c r="E25" s="5"/>
      <c r="F25" s="3"/>
      <c r="G25" s="6" t="s">
        <v>21</v>
      </c>
      <c r="H25" s="7"/>
      <c r="I25" s="8"/>
      <c r="J25" s="73">
        <v>43440</v>
      </c>
      <c r="K25" s="73"/>
      <c r="L25" s="73"/>
      <c r="M25" s="73"/>
      <c r="N25" s="73"/>
      <c r="O25" s="9"/>
    </row>
    <row r="26" spans="1:15" ht="21.6" customHeight="1" x14ac:dyDescent="0.3">
      <c r="A26" s="62"/>
      <c r="B26" s="10"/>
      <c r="C26" s="10" t="s">
        <v>22</v>
      </c>
      <c r="D26" s="5"/>
      <c r="E26" s="5"/>
      <c r="F26" s="3"/>
      <c r="G26" s="6" t="s">
        <v>23</v>
      </c>
      <c r="H26" s="7"/>
      <c r="I26" s="8"/>
      <c r="J26" s="71" t="s">
        <v>53</v>
      </c>
      <c r="K26" s="71"/>
      <c r="L26" s="71"/>
      <c r="M26" s="71"/>
      <c r="N26" s="71"/>
      <c r="O26" s="13"/>
    </row>
    <row r="27" spans="1:15" ht="21.6" customHeight="1" x14ac:dyDescent="0.3">
      <c r="A27" s="9"/>
      <c r="B27" s="3"/>
      <c r="C27" s="11"/>
      <c r="D27" s="5"/>
      <c r="E27" s="5"/>
      <c r="F27" s="5"/>
      <c r="G27" s="12"/>
      <c r="H27" s="5"/>
      <c r="I27" s="5"/>
      <c r="J27" s="5"/>
      <c r="K27" s="5"/>
      <c r="L27" s="5"/>
      <c r="M27" s="5"/>
      <c r="N27" s="5"/>
      <c r="O27" s="9"/>
    </row>
    <row r="28" spans="1:15" ht="21.6" customHeight="1" x14ac:dyDescent="0.3">
      <c r="A28" s="9"/>
      <c r="B28" s="14" t="s">
        <v>25</v>
      </c>
      <c r="C28" s="72" t="s">
        <v>19</v>
      </c>
      <c r="D28" s="72"/>
      <c r="E28" s="15"/>
      <c r="F28" s="14" t="s">
        <v>25</v>
      </c>
      <c r="G28" s="16" t="s">
        <v>54</v>
      </c>
      <c r="H28" s="17"/>
      <c r="I28" s="17"/>
      <c r="J28" s="17"/>
      <c r="K28" s="17"/>
      <c r="L28" s="17"/>
      <c r="M28" s="17"/>
      <c r="N28" s="18"/>
      <c r="O28" s="9"/>
    </row>
    <row r="29" spans="1:15" ht="21.6" customHeight="1" x14ac:dyDescent="0.3">
      <c r="A29" s="9"/>
      <c r="B29" s="19" t="s">
        <v>26</v>
      </c>
      <c r="C29" t="s">
        <v>89</v>
      </c>
      <c r="D29" s="67"/>
      <c r="E29" s="20"/>
      <c r="F29" s="21" t="s">
        <v>27</v>
      </c>
      <c r="G29" t="s">
        <v>142</v>
      </c>
      <c r="H29" s="68"/>
      <c r="I29" s="68"/>
      <c r="J29" s="68"/>
      <c r="K29" s="68"/>
      <c r="L29" s="68"/>
      <c r="M29" s="68"/>
      <c r="N29" s="68"/>
      <c r="O29" s="9"/>
    </row>
    <row r="30" spans="1:15" ht="21.6" customHeight="1" x14ac:dyDescent="0.3">
      <c r="A30" s="62"/>
      <c r="B30" s="22" t="s">
        <v>28</v>
      </c>
      <c r="C30" t="s">
        <v>90</v>
      </c>
      <c r="D30" s="67"/>
      <c r="E30" s="20"/>
      <c r="F30" s="23" t="s">
        <v>29</v>
      </c>
      <c r="G30" t="s">
        <v>96</v>
      </c>
      <c r="H30" s="67"/>
      <c r="I30" s="67"/>
      <c r="J30" s="67"/>
      <c r="K30" s="67"/>
      <c r="L30" s="67"/>
      <c r="M30" s="67"/>
      <c r="N30" s="67"/>
      <c r="O30" s="13"/>
    </row>
    <row r="31" spans="1:15" ht="21.6" customHeight="1" x14ac:dyDescent="0.3">
      <c r="A31" s="9"/>
      <c r="B31" s="24" t="s">
        <v>30</v>
      </c>
      <c r="C31" s="25"/>
      <c r="D31" s="26"/>
      <c r="E31" s="27"/>
      <c r="F31" s="24" t="s">
        <v>30</v>
      </c>
      <c r="G31" s="25"/>
      <c r="H31" s="28"/>
      <c r="I31" s="28"/>
      <c r="J31" s="28"/>
      <c r="K31" s="28"/>
      <c r="L31" s="28"/>
      <c r="M31" s="28"/>
      <c r="N31" s="28"/>
      <c r="O31" s="9"/>
    </row>
    <row r="32" spans="1:15" ht="21.6" customHeight="1" x14ac:dyDescent="0.3">
      <c r="A32" s="9"/>
      <c r="B32" s="29"/>
      <c r="C32" s="67"/>
      <c r="D32" s="67"/>
      <c r="E32" s="20"/>
      <c r="F32" s="30"/>
      <c r="G32" s="68"/>
      <c r="H32" s="68"/>
      <c r="I32" s="68"/>
      <c r="J32" s="68"/>
      <c r="K32" s="68"/>
      <c r="L32" s="68"/>
      <c r="M32" s="68"/>
      <c r="N32" s="68"/>
      <c r="O32" s="9"/>
    </row>
    <row r="33" spans="1:15" ht="21.6" customHeight="1" x14ac:dyDescent="0.3">
      <c r="A33" s="62"/>
      <c r="B33" s="31"/>
      <c r="C33" s="67"/>
      <c r="D33" s="67"/>
      <c r="E33" s="20"/>
      <c r="F33" s="32"/>
      <c r="G33" s="67"/>
      <c r="H33" s="67"/>
      <c r="I33" s="67"/>
      <c r="J33" s="67"/>
      <c r="K33" s="67"/>
      <c r="L33" s="67"/>
      <c r="M33" s="67"/>
      <c r="N33" s="67"/>
      <c r="O33" s="13"/>
    </row>
    <row r="34" spans="1:15" ht="21.6" customHeight="1" x14ac:dyDescent="0.3">
      <c r="A34" s="62"/>
      <c r="B34" s="5"/>
      <c r="C34" s="5"/>
      <c r="D34" s="5"/>
      <c r="E34" s="5"/>
      <c r="F34" s="12" t="s">
        <v>31</v>
      </c>
      <c r="G34" s="12"/>
      <c r="H34" s="12"/>
      <c r="I34" s="12"/>
      <c r="J34" s="5"/>
      <c r="K34" s="5"/>
      <c r="L34" s="5"/>
      <c r="M34" s="33"/>
      <c r="N34" s="3"/>
      <c r="O34" s="9"/>
    </row>
    <row r="35" spans="1:15" ht="21.6" customHeight="1" x14ac:dyDescent="0.3">
      <c r="A35" s="9"/>
      <c r="B35" s="10" t="s">
        <v>32</v>
      </c>
      <c r="C35" s="5"/>
      <c r="D35" s="5"/>
      <c r="E35" s="5"/>
      <c r="F35" s="34" t="s">
        <v>33</v>
      </c>
      <c r="G35" s="34" t="s">
        <v>34</v>
      </c>
      <c r="H35" s="34" t="s">
        <v>35</v>
      </c>
      <c r="I35" s="34" t="s">
        <v>36</v>
      </c>
      <c r="J35" s="34" t="s">
        <v>37</v>
      </c>
      <c r="K35" s="69" t="s">
        <v>38</v>
      </c>
      <c r="L35" s="69"/>
      <c r="M35" s="34" t="s">
        <v>39</v>
      </c>
      <c r="N35" s="34" t="s">
        <v>40</v>
      </c>
      <c r="O35" s="9"/>
    </row>
    <row r="36" spans="1:15" ht="21.6" customHeight="1" x14ac:dyDescent="0.3">
      <c r="A36" s="9"/>
      <c r="B36" s="35" t="s">
        <v>41</v>
      </c>
      <c r="C36" s="36" t="str">
        <f>IF(C29&gt;"",C29,"")</f>
        <v>JAGNENKOVA Alina</v>
      </c>
      <c r="D36" s="36" t="str">
        <f>IF(G29&gt;"",G29,"")</f>
        <v>MORITA AYANE</v>
      </c>
      <c r="E36" s="36" t="str">
        <f>IF(E29&gt;"",E29&amp;" - "&amp;I29,"")</f>
        <v/>
      </c>
      <c r="F36" s="37">
        <v>-3</v>
      </c>
      <c r="G36" s="37">
        <v>-5</v>
      </c>
      <c r="H36" s="37">
        <v>-8</v>
      </c>
      <c r="I36" s="37"/>
      <c r="J36" s="37"/>
      <c r="K36" s="38">
        <f>IF(ISBLANK(F36),"",COUNTIF(F36:J36,"&gt;=0"))</f>
        <v>0</v>
      </c>
      <c r="L36" s="39">
        <f>IF(ISBLANK(F36),"",(IF(LEFT(F36,1)="-",1,0)+IF(LEFT(G36,1)="-",1,0)+IF(LEFT(H36,1)="-",1,0)+IF(LEFT(I36,1)="-",1,0)+IF(LEFT(J36,1)="-",1,0)))</f>
        <v>3</v>
      </c>
      <c r="M36" s="40" t="str">
        <f t="shared" ref="M36:N40" si="1">IF(K36=3,1,"")</f>
        <v/>
      </c>
      <c r="N36" s="41">
        <f t="shared" si="1"/>
        <v>1</v>
      </c>
      <c r="O36" s="9"/>
    </row>
    <row r="37" spans="1:15" ht="21.6" customHeight="1" x14ac:dyDescent="0.3">
      <c r="A37" s="9"/>
      <c r="B37" s="35" t="s">
        <v>42</v>
      </c>
      <c r="C37" s="36" t="str">
        <f>IF(C30&gt;"",C30,"")</f>
        <v>GRIGORJAN Karina</v>
      </c>
      <c r="D37" s="36" t="str">
        <f>IF(G30&gt;"",G30,"")</f>
        <v>SEYAMA SAKI</v>
      </c>
      <c r="E37" s="36" t="str">
        <f>IF(E30&gt;"",E30&amp;" - "&amp;I30,"")</f>
        <v/>
      </c>
      <c r="F37" s="37">
        <v>11</v>
      </c>
      <c r="G37" s="37">
        <v>-7</v>
      </c>
      <c r="H37" s="37">
        <v>-2</v>
      </c>
      <c r="I37" s="37">
        <v>-5</v>
      </c>
      <c r="J37" s="37"/>
      <c r="K37" s="38">
        <f>IF(ISBLANK(F37),"",COUNTIF(F37:J37,"&gt;=0"))</f>
        <v>1</v>
      </c>
      <c r="L37" s="39">
        <f>IF(ISBLANK(F37),"",(IF(LEFT(F37,1)="-",1,0)+IF(LEFT(G37,1)="-",1,0)+IF(LEFT(H37,1)="-",1,0)+IF(LEFT(I37,1)="-",1,0)+IF(LEFT(J37,1)="-",1,0)))</f>
        <v>3</v>
      </c>
      <c r="M37" s="40" t="str">
        <f t="shared" si="1"/>
        <v/>
      </c>
      <c r="N37" s="41">
        <f t="shared" si="1"/>
        <v>1</v>
      </c>
      <c r="O37" s="9"/>
    </row>
    <row r="38" spans="1:15" ht="21.6" customHeight="1" x14ac:dyDescent="0.3">
      <c r="A38" s="9"/>
      <c r="B38" s="42" t="s">
        <v>43</v>
      </c>
      <c r="C38" s="36" t="str">
        <f>IF(C32&gt;"",C32&amp;" / "&amp;C33,"")</f>
        <v/>
      </c>
      <c r="D38" s="36" t="str">
        <f>IF(G32&gt;"",G32&amp;" / "&amp;G33,"")</f>
        <v/>
      </c>
      <c r="E38" s="43"/>
      <c r="F38" s="44"/>
      <c r="G38" s="37"/>
      <c r="H38" s="37"/>
      <c r="I38" s="45"/>
      <c r="J38" s="45"/>
      <c r="K38" s="38" t="str">
        <f>IF(ISBLANK(F38),"",COUNTIF(F38:J38,"&gt;=0"))</f>
        <v/>
      </c>
      <c r="L38" s="39" t="str">
        <f>IF(ISBLANK(F38),"",(IF(LEFT(F38,1)="-",1,0)+IF(LEFT(G38,1)="-",1,0)+IF(LEFT(H38,1)="-",1,0)+IF(LEFT(I38,1)="-",1,0)+IF(LEFT(J38,1)="-",1,0)))</f>
        <v/>
      </c>
      <c r="M38" s="40" t="str">
        <f t="shared" si="1"/>
        <v/>
      </c>
      <c r="N38" s="41" t="str">
        <f t="shared" si="1"/>
        <v/>
      </c>
      <c r="O38" s="9"/>
    </row>
    <row r="39" spans="1:15" ht="21.6" customHeight="1" x14ac:dyDescent="0.3">
      <c r="A39" s="9"/>
      <c r="B39" s="35" t="s">
        <v>44</v>
      </c>
      <c r="C39" s="36" t="str">
        <f>IF(C29&gt;"",C29,"")</f>
        <v>JAGNENKOVA Alina</v>
      </c>
      <c r="D39" s="36" t="str">
        <f>IF(G30&gt;"",G30,"")</f>
        <v>SEYAMA SAKI</v>
      </c>
      <c r="E39" s="46"/>
      <c r="F39" s="47"/>
      <c r="G39" s="48"/>
      <c r="H39" s="45"/>
      <c r="I39" s="37"/>
      <c r="J39" s="37"/>
      <c r="K39" s="38" t="str">
        <f>IF(ISBLANK(F39),"",COUNTIF(F39:J39,"&gt;=0"))</f>
        <v/>
      </c>
      <c r="L39" s="39" t="str">
        <f>IF(ISBLANK(F39),"",(IF(LEFT(F39,1)="-",1,0)+IF(LEFT(G39,1)="-",1,0)+IF(LEFT(H39,1)="-",1,0)+IF(LEFT(I39,1)="-",1,0)+IF(LEFT(J39,1)="-",1,0)))</f>
        <v/>
      </c>
      <c r="M39" s="40" t="str">
        <f t="shared" si="1"/>
        <v/>
      </c>
      <c r="N39" s="41" t="str">
        <f t="shared" si="1"/>
        <v/>
      </c>
      <c r="O39" s="9"/>
    </row>
    <row r="40" spans="1:15" ht="21.6" customHeight="1" thickBot="1" x14ac:dyDescent="0.35">
      <c r="A40" s="62"/>
      <c r="B40" s="35" t="s">
        <v>45</v>
      </c>
      <c r="C40" s="36" t="str">
        <f>IF(C30&gt;"",C30,"")</f>
        <v>GRIGORJAN Karina</v>
      </c>
      <c r="D40" s="36" t="str">
        <f>IF(G29&gt;"",G29,"")</f>
        <v>MORITA AYANE</v>
      </c>
      <c r="E40" s="46"/>
      <c r="F40" s="44"/>
      <c r="G40" s="37"/>
      <c r="H40" s="37"/>
      <c r="I40" s="37"/>
      <c r="J40" s="37"/>
      <c r="K40" s="38" t="str">
        <f>IF(ISBLANK(F40),"",COUNTIF(F40:J40,"&gt;=0"))</f>
        <v/>
      </c>
      <c r="L40" s="39" t="str">
        <f>IF(ISBLANK(F40),"",(IF(LEFT(F40,1)="-",1,0)+IF(LEFT(G40,1)="-",1,0)+IF(LEFT(H40,1)="-",1,0)+IF(LEFT(I40,1)="-",1,0)+IF(LEFT(J40,1)="-",1,0)))</f>
        <v/>
      </c>
      <c r="M40" s="40" t="str">
        <f t="shared" si="1"/>
        <v/>
      </c>
      <c r="N40" s="41" t="str">
        <f t="shared" si="1"/>
        <v/>
      </c>
      <c r="O40" s="9"/>
    </row>
    <row r="41" spans="1:15" ht="21.6" customHeight="1" thickBot="1" x14ac:dyDescent="0.35">
      <c r="A41" s="62"/>
      <c r="B41" s="5"/>
      <c r="C41" s="5"/>
      <c r="D41" s="5"/>
      <c r="E41" s="5"/>
      <c r="F41" s="5"/>
      <c r="G41" s="5"/>
      <c r="H41" s="5"/>
      <c r="I41" s="49" t="s">
        <v>46</v>
      </c>
      <c r="J41" s="50"/>
      <c r="K41" s="51">
        <f>IF(ISBLANK(C29),"",SUM(K36:K40))</f>
        <v>1</v>
      </c>
      <c r="L41" s="51">
        <f>IF(ISBLANK(G29),"",SUM(L36:L40))</f>
        <v>6</v>
      </c>
      <c r="M41" s="52">
        <f>IF(ISBLANK(F36),"",SUM(M36:M40))</f>
        <v>0</v>
      </c>
      <c r="N41" s="53">
        <f>IF(ISBLANK(F36),"",SUM(N36:N40))</f>
        <v>2</v>
      </c>
      <c r="O41" s="13"/>
    </row>
    <row r="42" spans="1:15" ht="21.6" customHeight="1" x14ac:dyDescent="0.3">
      <c r="A42" s="62"/>
      <c r="B42" s="5" t="s">
        <v>47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3"/>
    </row>
    <row r="43" spans="1:15" ht="21.6" customHeight="1" x14ac:dyDescent="0.3">
      <c r="A43" s="62"/>
      <c r="B43" s="54"/>
      <c r="C43" s="5" t="s">
        <v>48</v>
      </c>
      <c r="D43" s="5" t="s">
        <v>49</v>
      </c>
      <c r="E43" s="3"/>
      <c r="F43" s="5"/>
      <c r="G43" s="5" t="s">
        <v>50</v>
      </c>
      <c r="H43" s="3"/>
      <c r="I43" s="5"/>
      <c r="J43" s="3" t="s">
        <v>51</v>
      </c>
      <c r="K43" s="3"/>
      <c r="L43" s="5"/>
      <c r="M43" s="5"/>
      <c r="N43" s="5"/>
      <c r="O43" s="9"/>
    </row>
    <row r="44" spans="1:15" ht="21.6" customHeight="1" thickBot="1" x14ac:dyDescent="0.35">
      <c r="A44" s="63"/>
      <c r="B44" s="55"/>
      <c r="C44" s="56" t="str">
        <f>C28</f>
        <v>EST</v>
      </c>
      <c r="D44" s="5" t="str">
        <f>G28</f>
        <v>JPN 1</v>
      </c>
      <c r="E44" s="5"/>
      <c r="F44" s="5"/>
      <c r="G44" s="5"/>
      <c r="H44" s="5"/>
      <c r="I44" s="5"/>
      <c r="J44" s="70" t="str">
        <f>IF(M41=2,C28,IF(N41=2,G28,IF(M41=5,IF(N41=5,"tasan",""),"")))</f>
        <v>JPN 1</v>
      </c>
      <c r="K44" s="70"/>
      <c r="L44" s="70"/>
      <c r="M44" s="70"/>
      <c r="N44" s="70"/>
      <c r="O44" s="59"/>
    </row>
    <row r="45" spans="1:15" ht="21.6" customHeight="1" x14ac:dyDescent="0.3">
      <c r="B45" s="57"/>
      <c r="C45" s="57"/>
      <c r="D45" s="57"/>
      <c r="E45" s="57"/>
      <c r="F45" s="57"/>
      <c r="G45" s="57"/>
      <c r="H45" s="57"/>
      <c r="I45" s="57"/>
      <c r="J45" s="58"/>
      <c r="K45" s="58"/>
      <c r="L45" s="58"/>
      <c r="M45" s="58"/>
      <c r="N45" s="58"/>
    </row>
    <row r="46" spans="1:15" ht="21.6" customHeight="1" x14ac:dyDescent="0.3">
      <c r="A46" s="62"/>
      <c r="O46" s="9"/>
    </row>
    <row r="47" spans="1:15" ht="21.6" customHeight="1" x14ac:dyDescent="0.3">
      <c r="A47" s="62"/>
      <c r="B47" s="3">
        <v>3</v>
      </c>
      <c r="C47" s="4" t="s">
        <v>20</v>
      </c>
      <c r="D47" s="5"/>
      <c r="E47" s="5"/>
      <c r="F47" s="3"/>
      <c r="G47" s="6" t="s">
        <v>21</v>
      </c>
      <c r="H47" s="7"/>
      <c r="I47" s="8"/>
      <c r="J47" s="73">
        <v>43440</v>
      </c>
      <c r="K47" s="73"/>
      <c r="L47" s="73"/>
      <c r="M47" s="73"/>
      <c r="N47" s="73"/>
      <c r="O47" s="9"/>
    </row>
    <row r="48" spans="1:15" ht="21.6" customHeight="1" x14ac:dyDescent="0.3">
      <c r="A48" s="62"/>
      <c r="B48" s="10"/>
      <c r="C48" s="10" t="s">
        <v>22</v>
      </c>
      <c r="D48" s="5"/>
      <c r="E48" s="5"/>
      <c r="F48" s="3"/>
      <c r="G48" s="6" t="s">
        <v>23</v>
      </c>
      <c r="H48" s="7"/>
      <c r="I48" s="8"/>
      <c r="J48" s="71" t="s">
        <v>53</v>
      </c>
      <c r="K48" s="71"/>
      <c r="L48" s="71"/>
      <c r="M48" s="71"/>
      <c r="N48" s="71"/>
      <c r="O48" s="13"/>
    </row>
    <row r="49" spans="1:15" ht="21.6" customHeight="1" x14ac:dyDescent="0.3">
      <c r="A49" s="9"/>
      <c r="B49" s="3"/>
      <c r="C49" s="11"/>
      <c r="D49" s="5"/>
      <c r="E49" s="5"/>
      <c r="F49" s="5"/>
      <c r="G49" s="12"/>
      <c r="H49" s="5"/>
      <c r="I49" s="5"/>
      <c r="J49" s="5"/>
      <c r="K49" s="5"/>
      <c r="L49" s="5"/>
      <c r="M49" s="5"/>
      <c r="N49" s="5"/>
      <c r="O49" s="9"/>
    </row>
    <row r="50" spans="1:15" ht="21.6" customHeight="1" x14ac:dyDescent="0.3">
      <c r="A50" s="9"/>
      <c r="B50" s="14" t="s">
        <v>25</v>
      </c>
      <c r="C50" s="72" t="s">
        <v>151</v>
      </c>
      <c r="D50" s="72"/>
      <c r="E50" s="15"/>
      <c r="F50" s="14" t="s">
        <v>25</v>
      </c>
      <c r="G50" s="16" t="s">
        <v>76</v>
      </c>
      <c r="H50" s="17"/>
      <c r="I50" s="17"/>
      <c r="J50" s="17"/>
      <c r="K50" s="17"/>
      <c r="L50" s="17"/>
      <c r="M50" s="17"/>
      <c r="N50" s="18"/>
      <c r="O50" s="9"/>
    </row>
    <row r="51" spans="1:15" ht="21.6" customHeight="1" x14ac:dyDescent="0.3">
      <c r="A51" s="9"/>
      <c r="B51" s="19" t="s">
        <v>26</v>
      </c>
      <c r="C51" t="s">
        <v>94</v>
      </c>
      <c r="D51" s="67"/>
      <c r="E51" s="20"/>
      <c r="F51" s="21" t="s">
        <v>27</v>
      </c>
      <c r="G51" t="s">
        <v>153</v>
      </c>
      <c r="H51" s="68"/>
      <c r="I51" s="68"/>
      <c r="J51" s="68"/>
      <c r="K51" s="68"/>
      <c r="L51" s="68"/>
      <c r="M51" s="68"/>
      <c r="N51" s="68"/>
      <c r="O51" s="9"/>
    </row>
    <row r="52" spans="1:15" ht="21.6" customHeight="1" x14ac:dyDescent="0.3">
      <c r="A52" s="62"/>
      <c r="B52" s="22" t="s">
        <v>28</v>
      </c>
      <c r="C52" t="s">
        <v>152</v>
      </c>
      <c r="D52" s="67"/>
      <c r="E52" s="20"/>
      <c r="F52" s="23" t="s">
        <v>29</v>
      </c>
      <c r="G52" t="s">
        <v>154</v>
      </c>
      <c r="H52" s="67"/>
      <c r="I52" s="67"/>
      <c r="J52" s="67"/>
      <c r="K52" s="67"/>
      <c r="L52" s="67"/>
      <c r="M52" s="67"/>
      <c r="N52" s="67"/>
      <c r="O52" s="13"/>
    </row>
    <row r="53" spans="1:15" ht="21.6" customHeight="1" x14ac:dyDescent="0.3">
      <c r="A53" s="9"/>
      <c r="B53" s="24" t="s">
        <v>30</v>
      </c>
      <c r="C53" s="25"/>
      <c r="D53" s="26"/>
      <c r="E53" s="27"/>
      <c r="F53" s="24" t="s">
        <v>30</v>
      </c>
      <c r="G53" s="25"/>
      <c r="H53" s="28"/>
      <c r="I53" s="28"/>
      <c r="J53" s="28"/>
      <c r="K53" s="28"/>
      <c r="L53" s="28"/>
      <c r="M53" s="28"/>
      <c r="N53" s="28"/>
      <c r="O53" s="9"/>
    </row>
    <row r="54" spans="1:15" ht="21.6" customHeight="1" x14ac:dyDescent="0.3">
      <c r="A54" s="9"/>
      <c r="B54" s="29"/>
      <c r="C54" s="67"/>
      <c r="D54" s="67"/>
      <c r="E54" s="20"/>
      <c r="F54" s="30"/>
      <c r="G54" s="68"/>
      <c r="H54" s="68"/>
      <c r="I54" s="68"/>
      <c r="J54" s="68"/>
      <c r="K54" s="68"/>
      <c r="L54" s="68"/>
      <c r="M54" s="68"/>
      <c r="N54" s="68"/>
      <c r="O54" s="9"/>
    </row>
    <row r="55" spans="1:15" ht="21.6" customHeight="1" x14ac:dyDescent="0.3">
      <c r="A55" s="62"/>
      <c r="B55" s="31"/>
      <c r="C55" s="67"/>
      <c r="D55" s="67"/>
      <c r="E55" s="20"/>
      <c r="F55" s="32"/>
      <c r="G55" s="67"/>
      <c r="H55" s="67"/>
      <c r="I55" s="67"/>
      <c r="J55" s="67"/>
      <c r="K55" s="67"/>
      <c r="L55" s="67"/>
      <c r="M55" s="67"/>
      <c r="N55" s="67"/>
      <c r="O55" s="13"/>
    </row>
    <row r="56" spans="1:15" ht="21.6" customHeight="1" x14ac:dyDescent="0.3">
      <c r="A56" s="62"/>
      <c r="B56" s="5"/>
      <c r="C56" s="5"/>
      <c r="D56" s="5"/>
      <c r="E56" s="5"/>
      <c r="F56" s="12" t="s">
        <v>31</v>
      </c>
      <c r="G56" s="12"/>
      <c r="H56" s="12"/>
      <c r="I56" s="12"/>
      <c r="J56" s="5"/>
      <c r="K56" s="5"/>
      <c r="L56" s="5"/>
      <c r="M56" s="33"/>
      <c r="N56" s="3"/>
      <c r="O56" s="9"/>
    </row>
    <row r="57" spans="1:15" ht="21.6" customHeight="1" x14ac:dyDescent="0.3">
      <c r="A57" s="9"/>
      <c r="B57" s="10" t="s">
        <v>32</v>
      </c>
      <c r="C57" s="5"/>
      <c r="D57" s="5"/>
      <c r="E57" s="5"/>
      <c r="F57" s="34" t="s">
        <v>33</v>
      </c>
      <c r="G57" s="34" t="s">
        <v>34</v>
      </c>
      <c r="H57" s="34" t="s">
        <v>35</v>
      </c>
      <c r="I57" s="34" t="s">
        <v>36</v>
      </c>
      <c r="J57" s="34" t="s">
        <v>37</v>
      </c>
      <c r="K57" s="69" t="s">
        <v>38</v>
      </c>
      <c r="L57" s="69"/>
      <c r="M57" s="34" t="s">
        <v>39</v>
      </c>
      <c r="N57" s="34" t="s">
        <v>40</v>
      </c>
      <c r="O57" s="9"/>
    </row>
    <row r="58" spans="1:15" ht="21.6" customHeight="1" x14ac:dyDescent="0.3">
      <c r="A58" s="9"/>
      <c r="B58" s="35" t="s">
        <v>41</v>
      </c>
      <c r="C58" s="36" t="str">
        <f>IF(C51&gt;"",C51,"")</f>
        <v>BURKOVA Anastasia</v>
      </c>
      <c r="D58" s="36" t="str">
        <f>IF(G51&gt;"",G51,"")</f>
        <v>BAASAN Nomin</v>
      </c>
      <c r="E58" s="36" t="str">
        <f>IF(E51&gt;"",E51&amp;" - "&amp;I51,"")</f>
        <v/>
      </c>
      <c r="F58" s="37">
        <v>2</v>
      </c>
      <c r="G58" s="37">
        <v>7</v>
      </c>
      <c r="H58" s="37">
        <v>6</v>
      </c>
      <c r="I58" s="37"/>
      <c r="J58" s="37"/>
      <c r="K58" s="38">
        <f>IF(ISBLANK(F58),"",COUNTIF(F58:J58,"&gt;=0"))</f>
        <v>3</v>
      </c>
      <c r="L58" s="39">
        <f>IF(ISBLANK(F58),"",(IF(LEFT(F58,1)="-",1,0)+IF(LEFT(G58,1)="-",1,0)+IF(LEFT(H58,1)="-",1,0)+IF(LEFT(I58,1)="-",1,0)+IF(LEFT(J58,1)="-",1,0)))</f>
        <v>0</v>
      </c>
      <c r="M58" s="40">
        <f t="shared" ref="M58:N62" si="2">IF(K58=3,1,"")</f>
        <v>1</v>
      </c>
      <c r="N58" s="41" t="str">
        <f t="shared" si="2"/>
        <v/>
      </c>
      <c r="O58" s="9"/>
    </row>
    <row r="59" spans="1:15" ht="21.6" customHeight="1" x14ac:dyDescent="0.3">
      <c r="A59" s="9"/>
      <c r="B59" s="35" t="s">
        <v>42</v>
      </c>
      <c r="C59" s="36" t="str">
        <f>IF(C52&gt;"",C52,"")</f>
        <v>Singeorzan Arina</v>
      </c>
      <c r="D59" s="36" t="str">
        <f>IF(G52&gt;"",G52,"")</f>
        <v>TANSKA Caroline</v>
      </c>
      <c r="E59" s="36" t="str">
        <f>IF(E52&gt;"",E52&amp;" - "&amp;I52,"")</f>
        <v/>
      </c>
      <c r="F59" s="37">
        <v>10</v>
      </c>
      <c r="G59" s="37">
        <v>7</v>
      </c>
      <c r="H59" s="37">
        <v>-3</v>
      </c>
      <c r="I59" s="37">
        <v>9</v>
      </c>
      <c r="J59" s="37"/>
      <c r="K59" s="38">
        <f>IF(ISBLANK(F59),"",COUNTIF(F59:J59,"&gt;=0"))</f>
        <v>3</v>
      </c>
      <c r="L59" s="39">
        <f>IF(ISBLANK(F59),"",(IF(LEFT(F59,1)="-",1,0)+IF(LEFT(G59,1)="-",1,0)+IF(LEFT(H59,1)="-",1,0)+IF(LEFT(I59,1)="-",1,0)+IF(LEFT(J59,1)="-",1,0)))</f>
        <v>1</v>
      </c>
      <c r="M59" s="40">
        <f t="shared" si="2"/>
        <v>1</v>
      </c>
      <c r="N59" s="41" t="str">
        <f t="shared" si="2"/>
        <v/>
      </c>
      <c r="O59" s="9"/>
    </row>
    <row r="60" spans="1:15" ht="21.6" customHeight="1" x14ac:dyDescent="0.3">
      <c r="A60" s="9"/>
      <c r="B60" s="42" t="s">
        <v>43</v>
      </c>
      <c r="C60" s="36" t="str">
        <f>IF(C54&gt;"",C54&amp;" / "&amp;C55,"")</f>
        <v/>
      </c>
      <c r="D60" s="36" t="str">
        <f>IF(G54&gt;"",G54&amp;" / "&amp;G55,"")</f>
        <v/>
      </c>
      <c r="E60" s="43"/>
      <c r="F60" s="44"/>
      <c r="G60" s="37"/>
      <c r="H60" s="37"/>
      <c r="I60" s="45"/>
      <c r="J60" s="45"/>
      <c r="K60" s="38" t="str">
        <f>IF(ISBLANK(F60),"",COUNTIF(F60:J60,"&gt;=0"))</f>
        <v/>
      </c>
      <c r="L60" s="39" t="str">
        <f>IF(ISBLANK(F60),"",(IF(LEFT(F60,1)="-",1,0)+IF(LEFT(G60,1)="-",1,0)+IF(LEFT(H60,1)="-",1,0)+IF(LEFT(I60,1)="-",1,0)+IF(LEFT(J60,1)="-",1,0)))</f>
        <v/>
      </c>
      <c r="M60" s="40" t="str">
        <f t="shared" si="2"/>
        <v/>
      </c>
      <c r="N60" s="41" t="str">
        <f t="shared" si="2"/>
        <v/>
      </c>
      <c r="O60" s="9"/>
    </row>
    <row r="61" spans="1:15" ht="21.6" customHeight="1" x14ac:dyDescent="0.3">
      <c r="A61" s="9"/>
      <c r="B61" s="35" t="s">
        <v>44</v>
      </c>
      <c r="C61" s="36" t="str">
        <f>IF(C51&gt;"",C51,"")</f>
        <v>BURKOVA Anastasia</v>
      </c>
      <c r="D61" s="36" t="str">
        <f>IF(G52&gt;"",G52,"")</f>
        <v>TANSKA Caroline</v>
      </c>
      <c r="E61" s="46"/>
      <c r="F61" s="47"/>
      <c r="G61" s="48"/>
      <c r="H61" s="45"/>
      <c r="I61" s="37"/>
      <c r="J61" s="37"/>
      <c r="K61" s="38" t="str">
        <f>IF(ISBLANK(F61),"",COUNTIF(F61:J61,"&gt;=0"))</f>
        <v/>
      </c>
      <c r="L61" s="39" t="str">
        <f>IF(ISBLANK(F61),"",(IF(LEFT(F61,1)="-",1,0)+IF(LEFT(G61,1)="-",1,0)+IF(LEFT(H61,1)="-",1,0)+IF(LEFT(I61,1)="-",1,0)+IF(LEFT(J61,1)="-",1,0)))</f>
        <v/>
      </c>
      <c r="M61" s="40" t="str">
        <f t="shared" si="2"/>
        <v/>
      </c>
      <c r="N61" s="41" t="str">
        <f t="shared" si="2"/>
        <v/>
      </c>
      <c r="O61" s="9"/>
    </row>
    <row r="62" spans="1:15" ht="21.6" customHeight="1" thickBot="1" x14ac:dyDescent="0.35">
      <c r="A62" s="62"/>
      <c r="B62" s="35" t="s">
        <v>45</v>
      </c>
      <c r="C62" s="36" t="str">
        <f>IF(C52&gt;"",C52,"")</f>
        <v>Singeorzan Arina</v>
      </c>
      <c r="D62" s="36" t="str">
        <f>IF(G51&gt;"",G51,"")</f>
        <v>BAASAN Nomin</v>
      </c>
      <c r="E62" s="46"/>
      <c r="F62" s="44"/>
      <c r="G62" s="37"/>
      <c r="H62" s="37"/>
      <c r="I62" s="37"/>
      <c r="J62" s="37"/>
      <c r="K62" s="38" t="str">
        <f>IF(ISBLANK(F62),"",COUNTIF(F62:J62,"&gt;=0"))</f>
        <v/>
      </c>
      <c r="L62" s="39" t="str">
        <f>IF(ISBLANK(F62),"",(IF(LEFT(F62,1)="-",1,0)+IF(LEFT(G62,1)="-",1,0)+IF(LEFT(H62,1)="-",1,0)+IF(LEFT(I62,1)="-",1,0)+IF(LEFT(J62,1)="-",1,0)))</f>
        <v/>
      </c>
      <c r="M62" s="40" t="str">
        <f t="shared" si="2"/>
        <v/>
      </c>
      <c r="N62" s="41" t="str">
        <f t="shared" si="2"/>
        <v/>
      </c>
      <c r="O62" s="9"/>
    </row>
    <row r="63" spans="1:15" ht="21.6" customHeight="1" thickBot="1" x14ac:dyDescent="0.35">
      <c r="A63" s="62"/>
      <c r="B63" s="5"/>
      <c r="C63" s="5"/>
      <c r="D63" s="5"/>
      <c r="E63" s="5"/>
      <c r="F63" s="5"/>
      <c r="G63" s="5"/>
      <c r="H63" s="5"/>
      <c r="I63" s="49" t="s">
        <v>46</v>
      </c>
      <c r="J63" s="50"/>
      <c r="K63" s="51">
        <f>IF(ISBLANK(C51),"",SUM(K58:K62))</f>
        <v>6</v>
      </c>
      <c r="L63" s="51">
        <f>IF(ISBLANK(G51),"",SUM(L58:L62))</f>
        <v>1</v>
      </c>
      <c r="M63" s="52">
        <f>IF(ISBLANK(F58),"",SUM(M58:M62))</f>
        <v>2</v>
      </c>
      <c r="N63" s="53">
        <f>IF(ISBLANK(F58),"",SUM(N58:N62))</f>
        <v>0</v>
      </c>
      <c r="O63" s="13"/>
    </row>
    <row r="64" spans="1:15" ht="21.6" customHeight="1" x14ac:dyDescent="0.3">
      <c r="A64" s="62"/>
      <c r="B64" s="5" t="s">
        <v>47</v>
      </c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13"/>
    </row>
    <row r="65" spans="1:15" ht="21.6" customHeight="1" x14ac:dyDescent="0.3">
      <c r="A65" s="62"/>
      <c r="B65" s="54"/>
      <c r="C65" s="5" t="s">
        <v>48</v>
      </c>
      <c r="D65" s="5" t="s">
        <v>49</v>
      </c>
      <c r="E65" s="3"/>
      <c r="F65" s="5"/>
      <c r="G65" s="5" t="s">
        <v>50</v>
      </c>
      <c r="H65" s="3"/>
      <c r="I65" s="5"/>
      <c r="J65" s="3" t="s">
        <v>51</v>
      </c>
      <c r="K65" s="3"/>
      <c r="L65" s="5"/>
      <c r="M65" s="5"/>
      <c r="N65" s="5"/>
      <c r="O65" s="9"/>
    </row>
    <row r="66" spans="1:15" ht="21.6" customHeight="1" thickBot="1" x14ac:dyDescent="0.35">
      <c r="A66" s="63"/>
      <c r="B66" s="55"/>
      <c r="C66" s="56" t="str">
        <f>C50</f>
        <v>ROU / RUS</v>
      </c>
      <c r="D66" s="5" t="str">
        <f>G50</f>
        <v>SWE 2</v>
      </c>
      <c r="E66" s="5"/>
      <c r="F66" s="5"/>
      <c r="G66" s="5"/>
      <c r="H66" s="5"/>
      <c r="I66" s="5"/>
      <c r="J66" s="70" t="str">
        <f>IF(M63=2,C50,IF(N63=2,G50,IF(M63=5,IF(N63=5,"tasan",""),"")))</f>
        <v>ROU / RUS</v>
      </c>
      <c r="K66" s="70"/>
      <c r="L66" s="70"/>
      <c r="M66" s="70"/>
      <c r="N66" s="70"/>
      <c r="O66" s="59"/>
    </row>
    <row r="67" spans="1:15" ht="21.6" customHeight="1" x14ac:dyDescent="0.3">
      <c r="B67" s="57"/>
      <c r="C67" s="57"/>
      <c r="D67" s="57"/>
      <c r="E67" s="57"/>
      <c r="F67" s="57"/>
      <c r="G67" s="57"/>
      <c r="H67" s="57"/>
      <c r="I67" s="57"/>
      <c r="J67" s="58"/>
      <c r="K67" s="58"/>
      <c r="L67" s="58"/>
      <c r="M67" s="58"/>
      <c r="N67" s="58"/>
    </row>
    <row r="68" spans="1:15" ht="21.6" customHeight="1" x14ac:dyDescent="0.3">
      <c r="A68" s="62"/>
      <c r="O68" s="9"/>
    </row>
    <row r="69" spans="1:15" ht="21.6" customHeight="1" x14ac:dyDescent="0.3">
      <c r="A69" s="62"/>
      <c r="B69" s="3">
        <v>4</v>
      </c>
      <c r="C69" s="4" t="s">
        <v>20</v>
      </c>
      <c r="D69" s="5"/>
      <c r="E69" s="5"/>
      <c r="F69" s="3"/>
      <c r="G69" s="6" t="s">
        <v>21</v>
      </c>
      <c r="H69" s="7"/>
      <c r="I69" s="8"/>
      <c r="J69" s="73">
        <v>43440</v>
      </c>
      <c r="K69" s="73"/>
      <c r="L69" s="73"/>
      <c r="M69" s="73"/>
      <c r="N69" s="73"/>
      <c r="O69" s="9"/>
    </row>
    <row r="70" spans="1:15" ht="21.6" customHeight="1" x14ac:dyDescent="0.3">
      <c r="A70" s="62"/>
      <c r="B70" s="10"/>
      <c r="C70" s="10" t="s">
        <v>22</v>
      </c>
      <c r="D70" s="5"/>
      <c r="E70" s="5"/>
      <c r="F70" s="3"/>
      <c r="G70" s="6" t="s">
        <v>23</v>
      </c>
      <c r="H70" s="7"/>
      <c r="I70" s="8"/>
      <c r="J70" s="71" t="s">
        <v>53</v>
      </c>
      <c r="K70" s="71"/>
      <c r="L70" s="71"/>
      <c r="M70" s="71"/>
      <c r="N70" s="71"/>
      <c r="O70" s="13"/>
    </row>
    <row r="71" spans="1:15" ht="21.6" customHeight="1" x14ac:dyDescent="0.3">
      <c r="A71" s="9"/>
      <c r="B71" s="3"/>
      <c r="C71" s="11"/>
      <c r="D71" s="5"/>
      <c r="E71" s="5"/>
      <c r="F71" s="5"/>
      <c r="G71" s="12"/>
      <c r="H71" s="5"/>
      <c r="I71" s="5"/>
      <c r="J71" s="5"/>
      <c r="K71" s="5"/>
      <c r="L71" s="5"/>
      <c r="M71" s="5"/>
      <c r="N71" s="5"/>
      <c r="O71" s="9"/>
    </row>
    <row r="72" spans="1:15" ht="21.6" customHeight="1" x14ac:dyDescent="0.3">
      <c r="A72" s="9"/>
      <c r="B72" s="14" t="s">
        <v>25</v>
      </c>
      <c r="C72" s="72" t="s">
        <v>67</v>
      </c>
      <c r="D72" s="72"/>
      <c r="E72" s="15"/>
      <c r="F72" s="14" t="s">
        <v>25</v>
      </c>
      <c r="G72" s="16" t="s">
        <v>112</v>
      </c>
      <c r="H72" s="17"/>
      <c r="I72" s="17"/>
      <c r="J72" s="17"/>
      <c r="K72" s="17"/>
      <c r="L72" s="17"/>
      <c r="M72" s="17"/>
      <c r="N72" s="18"/>
      <c r="O72" s="9"/>
    </row>
    <row r="73" spans="1:15" ht="21.6" customHeight="1" x14ac:dyDescent="0.3">
      <c r="A73" s="9"/>
      <c r="B73" s="19" t="s">
        <v>26</v>
      </c>
      <c r="C73" t="s">
        <v>163</v>
      </c>
      <c r="D73" s="67"/>
      <c r="E73" s="20"/>
      <c r="F73" s="21" t="s">
        <v>27</v>
      </c>
      <c r="G73" t="s">
        <v>165</v>
      </c>
      <c r="H73" s="68"/>
      <c r="I73" s="68"/>
      <c r="J73" s="68"/>
      <c r="K73" s="68"/>
      <c r="L73" s="68"/>
      <c r="M73" s="68"/>
      <c r="N73" s="68"/>
      <c r="O73" s="9"/>
    </row>
    <row r="74" spans="1:15" ht="21.6" customHeight="1" x14ac:dyDescent="0.3">
      <c r="A74" s="62"/>
      <c r="B74" s="22" t="s">
        <v>28</v>
      </c>
      <c r="C74" t="s">
        <v>164</v>
      </c>
      <c r="D74" s="67"/>
      <c r="E74" s="20"/>
      <c r="F74" s="23" t="s">
        <v>29</v>
      </c>
      <c r="G74" t="s">
        <v>166</v>
      </c>
      <c r="H74" s="67"/>
      <c r="I74" s="67"/>
      <c r="J74" s="67"/>
      <c r="K74" s="67"/>
      <c r="L74" s="67"/>
      <c r="M74" s="67"/>
      <c r="N74" s="67"/>
      <c r="O74" s="13"/>
    </row>
    <row r="75" spans="1:15" ht="21.6" customHeight="1" x14ac:dyDescent="0.3">
      <c r="A75" s="9"/>
      <c r="B75" s="24" t="s">
        <v>30</v>
      </c>
      <c r="C75" s="25"/>
      <c r="D75" s="26"/>
      <c r="E75" s="27"/>
      <c r="F75" s="24" t="s">
        <v>30</v>
      </c>
      <c r="G75" s="25"/>
      <c r="H75" s="28"/>
      <c r="I75" s="28"/>
      <c r="J75" s="28"/>
      <c r="K75" s="28"/>
      <c r="L75" s="28"/>
      <c r="M75" s="28"/>
      <c r="N75" s="28"/>
      <c r="O75" s="9"/>
    </row>
    <row r="76" spans="1:15" ht="21.6" customHeight="1" x14ac:dyDescent="0.3">
      <c r="A76" s="9"/>
      <c r="B76" s="29"/>
      <c r="C76" s="76"/>
      <c r="D76" s="67"/>
      <c r="E76" s="20"/>
      <c r="F76" s="30"/>
      <c r="G76" s="77" t="s">
        <v>92</v>
      </c>
      <c r="H76" s="68"/>
      <c r="I76" s="68"/>
      <c r="J76" s="68"/>
      <c r="K76" s="68"/>
      <c r="L76" s="68"/>
      <c r="M76" s="68"/>
      <c r="N76" s="68"/>
      <c r="O76" s="9"/>
    </row>
    <row r="77" spans="1:15" ht="21.6" customHeight="1" x14ac:dyDescent="0.3">
      <c r="A77" s="62"/>
      <c r="B77" s="31"/>
      <c r="C77" s="76"/>
      <c r="D77" s="67"/>
      <c r="E77" s="20"/>
      <c r="F77" s="32"/>
      <c r="G77" s="76" t="s">
        <v>93</v>
      </c>
      <c r="H77" s="67"/>
      <c r="I77" s="67"/>
      <c r="J77" s="67"/>
      <c r="K77" s="67"/>
      <c r="L77" s="67"/>
      <c r="M77" s="67"/>
      <c r="N77" s="67"/>
      <c r="O77" s="13"/>
    </row>
    <row r="78" spans="1:15" ht="21.6" customHeight="1" x14ac:dyDescent="0.3">
      <c r="A78" s="62"/>
      <c r="B78" s="5"/>
      <c r="C78" s="5"/>
      <c r="D78" s="5"/>
      <c r="E78" s="5"/>
      <c r="F78" s="12" t="s">
        <v>31</v>
      </c>
      <c r="G78" s="12"/>
      <c r="H78" s="12"/>
      <c r="I78" s="12"/>
      <c r="J78" s="5"/>
      <c r="K78" s="5"/>
      <c r="L78" s="5"/>
      <c r="M78" s="33"/>
      <c r="N78" s="3"/>
      <c r="O78" s="9"/>
    </row>
    <row r="79" spans="1:15" ht="21.6" customHeight="1" x14ac:dyDescent="0.3">
      <c r="A79" s="9"/>
      <c r="B79" s="10" t="s">
        <v>32</v>
      </c>
      <c r="C79" s="5"/>
      <c r="D79" s="5"/>
      <c r="E79" s="5"/>
      <c r="F79" s="34" t="s">
        <v>33</v>
      </c>
      <c r="G79" s="34" t="s">
        <v>34</v>
      </c>
      <c r="H79" s="34" t="s">
        <v>35</v>
      </c>
      <c r="I79" s="34" t="s">
        <v>36</v>
      </c>
      <c r="J79" s="34" t="s">
        <v>37</v>
      </c>
      <c r="K79" s="69" t="s">
        <v>38</v>
      </c>
      <c r="L79" s="69"/>
      <c r="M79" s="34" t="s">
        <v>39</v>
      </c>
      <c r="N79" s="34" t="s">
        <v>40</v>
      </c>
      <c r="O79" s="9"/>
    </row>
    <row r="80" spans="1:15" ht="21.6" customHeight="1" x14ac:dyDescent="0.3">
      <c r="A80" s="9"/>
      <c r="B80" s="35" t="s">
        <v>41</v>
      </c>
      <c r="C80" s="36" t="str">
        <f>IF(C73&gt;"",C73,"")</f>
        <v>ÑÍGUEZ MARINA</v>
      </c>
      <c r="D80" s="36" t="str">
        <f>IF(G73&gt;"",G73,"")</f>
        <v>SAPAROVA  Alsu</v>
      </c>
      <c r="E80" s="36" t="str">
        <f>IF(E73&gt;"",E73&amp;" - "&amp;I73,"")</f>
        <v/>
      </c>
      <c r="F80" s="37">
        <v>-5</v>
      </c>
      <c r="G80" s="37">
        <v>6</v>
      </c>
      <c r="H80" s="37">
        <v>7</v>
      </c>
      <c r="I80" s="37">
        <v>6</v>
      </c>
      <c r="J80" s="37"/>
      <c r="K80" s="38">
        <f>IF(ISBLANK(F80),"",COUNTIF(F80:J80,"&gt;=0"))</f>
        <v>3</v>
      </c>
      <c r="L80" s="39">
        <f>IF(ISBLANK(F80),"",(IF(LEFT(F80,1)="-",1,0)+IF(LEFT(G80,1)="-",1,0)+IF(LEFT(H80,1)="-",1,0)+IF(LEFT(I80,1)="-",1,0)+IF(LEFT(J80,1)="-",1,0)))</f>
        <v>1</v>
      </c>
      <c r="M80" s="40">
        <f t="shared" ref="M80:N84" si="3">IF(K80=3,1,"")</f>
        <v>1</v>
      </c>
      <c r="N80" s="41" t="str">
        <f t="shared" si="3"/>
        <v/>
      </c>
      <c r="O80" s="9"/>
    </row>
    <row r="81" spans="1:15" ht="21.6" customHeight="1" x14ac:dyDescent="0.3">
      <c r="A81" s="9"/>
      <c r="B81" s="35" t="s">
        <v>42</v>
      </c>
      <c r="C81" s="36" t="str">
        <f>IF(C74&gt;"",C74,"")</f>
        <v>PÉREZ ANDREA</v>
      </c>
      <c r="D81" s="36" t="str">
        <f>IF(G74&gt;"",G74,"")</f>
        <v>AKASHEVA  Zauresh</v>
      </c>
      <c r="E81" s="36" t="str">
        <f>IF(E74&gt;"",E74&amp;" - "&amp;I74,"")</f>
        <v/>
      </c>
      <c r="F81" s="37">
        <v>-6</v>
      </c>
      <c r="G81" s="37">
        <v>4</v>
      </c>
      <c r="H81" s="37">
        <v>4</v>
      </c>
      <c r="I81" s="37">
        <v>6</v>
      </c>
      <c r="J81" s="37"/>
      <c r="K81" s="38">
        <f>IF(ISBLANK(F81),"",COUNTIF(F81:J81,"&gt;=0"))</f>
        <v>3</v>
      </c>
      <c r="L81" s="39">
        <f>IF(ISBLANK(F81),"",(IF(LEFT(F81,1)="-",1,0)+IF(LEFT(G81,1)="-",1,0)+IF(LEFT(H81,1)="-",1,0)+IF(LEFT(I81,1)="-",1,0)+IF(LEFT(J81,1)="-",1,0)))</f>
        <v>1</v>
      </c>
      <c r="M81" s="40">
        <f t="shared" si="3"/>
        <v>1</v>
      </c>
      <c r="N81" s="41" t="str">
        <f t="shared" si="3"/>
        <v/>
      </c>
      <c r="O81" s="9"/>
    </row>
    <row r="82" spans="1:15" ht="21.6" customHeight="1" x14ac:dyDescent="0.3">
      <c r="A82" s="9"/>
      <c r="B82" s="42" t="s">
        <v>43</v>
      </c>
      <c r="C82" s="36" t="str">
        <f>IF(C76&gt;"",C76&amp;" / "&amp;C77,"")</f>
        <v/>
      </c>
      <c r="D82" s="36"/>
      <c r="E82" s="43"/>
      <c r="F82" s="44"/>
      <c r="G82" s="37"/>
      <c r="H82" s="37"/>
      <c r="I82" s="45"/>
      <c r="J82" s="45"/>
      <c r="K82" s="38" t="str">
        <f>IF(ISBLANK(F82),"",COUNTIF(F82:J82,"&gt;=0"))</f>
        <v/>
      </c>
      <c r="L82" s="39" t="str">
        <f>IF(ISBLANK(F82),"",(IF(LEFT(F82,1)="-",1,0)+IF(LEFT(G82,1)="-",1,0)+IF(LEFT(H82,1)="-",1,0)+IF(LEFT(I82,1)="-",1,0)+IF(LEFT(J82,1)="-",1,0)))</f>
        <v/>
      </c>
      <c r="M82" s="40" t="str">
        <f t="shared" si="3"/>
        <v/>
      </c>
      <c r="N82" s="41" t="str">
        <f t="shared" si="3"/>
        <v/>
      </c>
      <c r="O82" s="9"/>
    </row>
    <row r="83" spans="1:15" ht="21.6" customHeight="1" x14ac:dyDescent="0.3">
      <c r="A83" s="9"/>
      <c r="B83" s="35" t="s">
        <v>44</v>
      </c>
      <c r="C83" s="36" t="str">
        <f>IF(C73&gt;"",C73,"")</f>
        <v>ÑÍGUEZ MARINA</v>
      </c>
      <c r="D83" s="36" t="str">
        <f>IF(G74&gt;"",G74,"")</f>
        <v>AKASHEVA  Zauresh</v>
      </c>
      <c r="E83" s="46"/>
      <c r="F83" s="47"/>
      <c r="G83" s="48"/>
      <c r="H83" s="45"/>
      <c r="I83" s="37"/>
      <c r="J83" s="37"/>
      <c r="K83" s="38" t="str">
        <f>IF(ISBLANK(F83),"",COUNTIF(F83:J83,"&gt;=0"))</f>
        <v/>
      </c>
      <c r="L83" s="39" t="str">
        <f>IF(ISBLANK(F83),"",(IF(LEFT(F83,1)="-",1,0)+IF(LEFT(G83,1)="-",1,0)+IF(LEFT(H83,1)="-",1,0)+IF(LEFT(I83,1)="-",1,0)+IF(LEFT(J83,1)="-",1,0)))</f>
        <v/>
      </c>
      <c r="M83" s="40" t="str">
        <f t="shared" si="3"/>
        <v/>
      </c>
      <c r="N83" s="41" t="str">
        <f t="shared" si="3"/>
        <v/>
      </c>
      <c r="O83" s="9"/>
    </row>
    <row r="84" spans="1:15" ht="21.6" customHeight="1" thickBot="1" x14ac:dyDescent="0.35">
      <c r="A84" s="62"/>
      <c r="B84" s="35" t="s">
        <v>45</v>
      </c>
      <c r="C84" s="36" t="str">
        <f>IF(C74&gt;"",C74,"")</f>
        <v>PÉREZ ANDREA</v>
      </c>
      <c r="D84" s="36" t="str">
        <f>IF(G73&gt;"",G73,"")</f>
        <v>SAPAROVA  Alsu</v>
      </c>
      <c r="E84" s="46"/>
      <c r="F84" s="44"/>
      <c r="G84" s="37"/>
      <c r="H84" s="37"/>
      <c r="I84" s="37"/>
      <c r="J84" s="37"/>
      <c r="K84" s="38" t="str">
        <f>IF(ISBLANK(F84),"",COUNTIF(F84:J84,"&gt;=0"))</f>
        <v/>
      </c>
      <c r="L84" s="39" t="str">
        <f>IF(ISBLANK(F84),"",(IF(LEFT(F84,1)="-",1,0)+IF(LEFT(G84,1)="-",1,0)+IF(LEFT(H84,1)="-",1,0)+IF(LEFT(I84,1)="-",1,0)+IF(LEFT(J84,1)="-",1,0)))</f>
        <v/>
      </c>
      <c r="M84" s="40" t="str">
        <f t="shared" si="3"/>
        <v/>
      </c>
      <c r="N84" s="41" t="str">
        <f t="shared" si="3"/>
        <v/>
      </c>
      <c r="O84" s="9"/>
    </row>
    <row r="85" spans="1:15" ht="21.6" customHeight="1" thickBot="1" x14ac:dyDescent="0.35">
      <c r="A85" s="62"/>
      <c r="B85" s="5"/>
      <c r="C85" s="5"/>
      <c r="D85" s="5"/>
      <c r="E85" s="5"/>
      <c r="F85" s="5"/>
      <c r="G85" s="5"/>
      <c r="H85" s="5"/>
      <c r="I85" s="49" t="s">
        <v>46</v>
      </c>
      <c r="J85" s="50"/>
      <c r="K85" s="51">
        <f>IF(ISBLANK(C73),"",SUM(K80:K84))</f>
        <v>6</v>
      </c>
      <c r="L85" s="51">
        <f>IF(ISBLANK(G73),"",SUM(L80:L84))</f>
        <v>2</v>
      </c>
      <c r="M85" s="52">
        <f>IF(ISBLANK(F80),"",SUM(M80:M84))</f>
        <v>2</v>
      </c>
      <c r="N85" s="53">
        <f>IF(ISBLANK(F80),"",SUM(N80:N84))</f>
        <v>0</v>
      </c>
      <c r="O85" s="13"/>
    </row>
    <row r="86" spans="1:15" ht="21.6" customHeight="1" x14ac:dyDescent="0.3">
      <c r="A86" s="62"/>
      <c r="B86" s="5" t="s">
        <v>47</v>
      </c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13"/>
    </row>
    <row r="87" spans="1:15" ht="21.6" customHeight="1" x14ac:dyDescent="0.3">
      <c r="A87" s="62"/>
      <c r="B87" s="54"/>
      <c r="C87" s="5" t="s">
        <v>48</v>
      </c>
      <c r="D87" s="5" t="s">
        <v>49</v>
      </c>
      <c r="E87" s="3"/>
      <c r="F87" s="5"/>
      <c r="G87" s="5" t="s">
        <v>50</v>
      </c>
      <c r="H87" s="3"/>
      <c r="I87" s="5"/>
      <c r="J87" s="3" t="s">
        <v>51</v>
      </c>
      <c r="K87" s="3"/>
      <c r="L87" s="5"/>
      <c r="M87" s="5"/>
      <c r="N87" s="5"/>
      <c r="O87" s="9"/>
    </row>
    <row r="88" spans="1:15" ht="21.6" customHeight="1" thickBot="1" x14ac:dyDescent="0.35">
      <c r="A88" s="63"/>
      <c r="B88" s="55"/>
      <c r="C88" s="56" t="str">
        <f>C72</f>
        <v>ESP 2</v>
      </c>
      <c r="D88" s="5" t="str">
        <f>G72</f>
        <v>KAZ 2</v>
      </c>
      <c r="E88" s="5"/>
      <c r="F88" s="5"/>
      <c r="G88" s="5"/>
      <c r="H88" s="5"/>
      <c r="I88" s="5"/>
      <c r="J88" s="70" t="str">
        <f>IF(M85=2,C72,IF(N85=2,G72,IF(M85=5,IF(N85=5,"tasan",""),"")))</f>
        <v>ESP 2</v>
      </c>
      <c r="K88" s="70"/>
      <c r="L88" s="70"/>
      <c r="M88" s="70"/>
      <c r="N88" s="70"/>
      <c r="O88" s="59"/>
    </row>
    <row r="89" spans="1:15" ht="21.6" customHeight="1" x14ac:dyDescent="0.3">
      <c r="B89" s="57"/>
      <c r="C89" s="57"/>
      <c r="D89" s="57"/>
      <c r="E89" s="57"/>
      <c r="F89" s="57"/>
      <c r="G89" s="57"/>
      <c r="H89" s="57"/>
      <c r="I89" s="57"/>
      <c r="J89" s="58"/>
      <c r="K89" s="58"/>
      <c r="L89" s="58"/>
      <c r="M89" s="58"/>
      <c r="N89" s="58"/>
    </row>
    <row r="90" spans="1:15" ht="21.6" customHeight="1" x14ac:dyDescent="0.3">
      <c r="A90" s="62"/>
      <c r="O90" s="9"/>
    </row>
    <row r="91" spans="1:15" ht="21.6" customHeight="1" x14ac:dyDescent="0.3">
      <c r="A91" s="62"/>
      <c r="B91" s="3">
        <v>5</v>
      </c>
      <c r="C91" s="4" t="s">
        <v>20</v>
      </c>
      <c r="D91" s="5"/>
      <c r="E91" s="5"/>
      <c r="F91" s="3"/>
      <c r="G91" s="6" t="s">
        <v>21</v>
      </c>
      <c r="H91" s="7"/>
      <c r="I91" s="8"/>
      <c r="J91" s="73">
        <v>43440</v>
      </c>
      <c r="K91" s="73"/>
      <c r="L91" s="73"/>
      <c r="M91" s="73"/>
      <c r="N91" s="73"/>
      <c r="O91" s="9"/>
    </row>
    <row r="92" spans="1:15" ht="21.6" customHeight="1" x14ac:dyDescent="0.3">
      <c r="A92" s="62"/>
      <c r="B92" s="10"/>
      <c r="C92" s="10" t="s">
        <v>22</v>
      </c>
      <c r="D92" s="5"/>
      <c r="E92" s="5"/>
      <c r="F92" s="3"/>
      <c r="G92" s="6" t="s">
        <v>23</v>
      </c>
      <c r="H92" s="7"/>
      <c r="I92" s="8"/>
      <c r="J92" s="71" t="s">
        <v>53</v>
      </c>
      <c r="K92" s="71"/>
      <c r="L92" s="71"/>
      <c r="M92" s="71"/>
      <c r="N92" s="71"/>
      <c r="O92" s="13"/>
    </row>
    <row r="93" spans="1:15" ht="21.6" customHeight="1" x14ac:dyDescent="0.3">
      <c r="A93" s="9"/>
      <c r="B93" s="3"/>
      <c r="C93" s="11"/>
      <c r="D93" s="5"/>
      <c r="E93" s="5"/>
      <c r="F93" s="5"/>
      <c r="G93" s="12"/>
      <c r="H93" s="5"/>
      <c r="I93" s="5"/>
      <c r="J93" s="5"/>
      <c r="K93" s="5"/>
      <c r="L93" s="5"/>
      <c r="M93" s="5"/>
      <c r="N93" s="5"/>
      <c r="O93" s="9"/>
    </row>
    <row r="94" spans="1:15" ht="21.6" customHeight="1" x14ac:dyDescent="0.3">
      <c r="A94" s="9"/>
      <c r="B94" s="14" t="s">
        <v>25</v>
      </c>
      <c r="C94" s="72" t="s">
        <v>119</v>
      </c>
      <c r="D94" s="72"/>
      <c r="E94" s="15"/>
      <c r="F94" s="14" t="s">
        <v>25</v>
      </c>
      <c r="G94" s="16" t="s">
        <v>97</v>
      </c>
      <c r="H94" s="17"/>
      <c r="I94" s="17"/>
      <c r="J94" s="17"/>
      <c r="K94" s="17"/>
      <c r="L94" s="17"/>
      <c r="M94" s="17"/>
      <c r="N94" s="18"/>
      <c r="O94" s="9"/>
    </row>
    <row r="95" spans="1:15" ht="21.6" customHeight="1" x14ac:dyDescent="0.3">
      <c r="A95" s="9"/>
      <c r="B95" s="19" t="s">
        <v>26</v>
      </c>
      <c r="C95" s="66" t="s">
        <v>176</v>
      </c>
      <c r="D95" s="67"/>
      <c r="E95" s="20"/>
      <c r="F95" s="21" t="s">
        <v>27</v>
      </c>
      <c r="G95" t="s">
        <v>98</v>
      </c>
      <c r="H95" s="68"/>
      <c r="I95" s="68"/>
      <c r="J95" s="68"/>
      <c r="K95" s="68"/>
      <c r="L95" s="68"/>
      <c r="M95" s="68"/>
      <c r="N95" s="68"/>
      <c r="O95" s="9"/>
    </row>
    <row r="96" spans="1:15" ht="21.6" customHeight="1" x14ac:dyDescent="0.3">
      <c r="A96" s="62"/>
      <c r="B96" s="22" t="s">
        <v>28</v>
      </c>
      <c r="C96" s="66" t="s">
        <v>177</v>
      </c>
      <c r="D96" s="67"/>
      <c r="E96" s="20"/>
      <c r="F96" s="23" t="s">
        <v>29</v>
      </c>
      <c r="G96" t="s">
        <v>88</v>
      </c>
      <c r="H96" s="67"/>
      <c r="I96" s="67"/>
      <c r="J96" s="67"/>
      <c r="K96" s="67"/>
      <c r="L96" s="67"/>
      <c r="M96" s="67"/>
      <c r="N96" s="67"/>
      <c r="O96" s="13"/>
    </row>
    <row r="97" spans="1:15" ht="21.6" customHeight="1" x14ac:dyDescent="0.3">
      <c r="A97" s="9"/>
      <c r="B97" s="24" t="s">
        <v>30</v>
      </c>
      <c r="C97" s="25"/>
      <c r="D97" s="26"/>
      <c r="E97" s="27"/>
      <c r="F97" s="24" t="s">
        <v>30</v>
      </c>
      <c r="G97" s="25"/>
      <c r="H97" s="28"/>
      <c r="I97" s="28"/>
      <c r="J97" s="28"/>
      <c r="K97" s="28"/>
      <c r="L97" s="28"/>
      <c r="M97" s="28"/>
      <c r="N97" s="28"/>
      <c r="O97" s="9"/>
    </row>
    <row r="98" spans="1:15" ht="21.6" customHeight="1" x14ac:dyDescent="0.3">
      <c r="A98" s="9"/>
      <c r="B98" s="29"/>
      <c r="C98" s="67"/>
      <c r="D98" s="67"/>
      <c r="E98" s="20"/>
      <c r="F98" s="30"/>
      <c r="G98" s="68"/>
      <c r="H98" s="68"/>
      <c r="I98" s="68"/>
      <c r="J98" s="68"/>
      <c r="K98" s="68"/>
      <c r="L98" s="68"/>
      <c r="M98" s="68"/>
      <c r="N98" s="68"/>
      <c r="O98" s="9"/>
    </row>
    <row r="99" spans="1:15" ht="21.6" customHeight="1" x14ac:dyDescent="0.3">
      <c r="A99" s="62"/>
      <c r="B99" s="31"/>
      <c r="C99" s="67"/>
      <c r="D99" s="67"/>
      <c r="E99" s="20"/>
      <c r="F99" s="32"/>
      <c r="G99" s="67"/>
      <c r="H99" s="67"/>
      <c r="I99" s="67"/>
      <c r="J99" s="67"/>
      <c r="K99" s="67"/>
      <c r="L99" s="67"/>
      <c r="M99" s="67"/>
      <c r="N99" s="67"/>
      <c r="O99" s="13"/>
    </row>
    <row r="100" spans="1:15" ht="21.6" customHeight="1" x14ac:dyDescent="0.3">
      <c r="A100" s="62"/>
      <c r="B100" s="5"/>
      <c r="C100" s="5"/>
      <c r="D100" s="5"/>
      <c r="E100" s="5"/>
      <c r="F100" s="12" t="s">
        <v>31</v>
      </c>
      <c r="G100" s="12"/>
      <c r="H100" s="12"/>
      <c r="I100" s="12"/>
      <c r="J100" s="5"/>
      <c r="K100" s="5"/>
      <c r="L100" s="5"/>
      <c r="M100" s="33"/>
      <c r="N100" s="3"/>
      <c r="O100" s="9"/>
    </row>
    <row r="101" spans="1:15" ht="21.6" customHeight="1" x14ac:dyDescent="0.3">
      <c r="A101" s="9"/>
      <c r="B101" s="10" t="s">
        <v>32</v>
      </c>
      <c r="C101" s="5"/>
      <c r="D101" s="5"/>
      <c r="E101" s="5"/>
      <c r="F101" s="34" t="s">
        <v>33</v>
      </c>
      <c r="G101" s="34" t="s">
        <v>34</v>
      </c>
      <c r="H101" s="34" t="s">
        <v>35</v>
      </c>
      <c r="I101" s="34" t="s">
        <v>36</v>
      </c>
      <c r="J101" s="34" t="s">
        <v>37</v>
      </c>
      <c r="K101" s="69" t="s">
        <v>38</v>
      </c>
      <c r="L101" s="69"/>
      <c r="M101" s="34" t="s">
        <v>39</v>
      </c>
      <c r="N101" s="34" t="s">
        <v>40</v>
      </c>
      <c r="O101" s="9"/>
    </row>
    <row r="102" spans="1:15" ht="21.6" customHeight="1" x14ac:dyDescent="0.3">
      <c r="A102" s="9"/>
      <c r="B102" s="35" t="s">
        <v>41</v>
      </c>
      <c r="C102" s="36" t="str">
        <f>IF(C95&gt;"",C95,"")</f>
        <v>KIM HANA</v>
      </c>
      <c r="D102" s="36" t="str">
        <f>IF(G95&gt;"",G95,"")</f>
        <v>ERKHEIKKI Sofia</v>
      </c>
      <c r="E102" s="36" t="str">
        <f>IF(E95&gt;"",E95&amp;" - "&amp;I95,"")</f>
        <v/>
      </c>
      <c r="F102" s="37">
        <v>7</v>
      </c>
      <c r="G102" s="37">
        <v>9</v>
      </c>
      <c r="H102" s="37">
        <v>6</v>
      </c>
      <c r="I102" s="37"/>
      <c r="J102" s="37"/>
      <c r="K102" s="38">
        <f>IF(ISBLANK(F102),"",COUNTIF(F102:J102,"&gt;=0"))</f>
        <v>3</v>
      </c>
      <c r="L102" s="39">
        <f>IF(ISBLANK(F102),"",(IF(LEFT(F102,1)="-",1,0)+IF(LEFT(G102,1)="-",1,0)+IF(LEFT(H102,1)="-",1,0)+IF(LEFT(I102,1)="-",1,0)+IF(LEFT(J102,1)="-",1,0)))</f>
        <v>0</v>
      </c>
      <c r="M102" s="40">
        <f t="shared" ref="M102:N106" si="4">IF(K102=3,1,"")</f>
        <v>1</v>
      </c>
      <c r="N102" s="41" t="str">
        <f t="shared" si="4"/>
        <v/>
      </c>
      <c r="O102" s="9"/>
    </row>
    <row r="103" spans="1:15" ht="21.6" customHeight="1" x14ac:dyDescent="0.3">
      <c r="A103" s="9"/>
      <c r="B103" s="35" t="s">
        <v>42</v>
      </c>
      <c r="C103" s="36" t="str">
        <f>IF(C96&gt;"",C96,"")</f>
        <v>LEE YEONHUI</v>
      </c>
      <c r="D103" s="36" t="str">
        <f>IF(G96&gt;"",G96,"")</f>
        <v>ERIKSSON Sofie</v>
      </c>
      <c r="E103" s="36" t="str">
        <f>IF(E96&gt;"",E96&amp;" - "&amp;I96,"")</f>
        <v/>
      </c>
      <c r="F103" s="37">
        <v>5</v>
      </c>
      <c r="G103" s="37">
        <v>5</v>
      </c>
      <c r="H103" s="37">
        <v>1</v>
      </c>
      <c r="I103" s="37"/>
      <c r="J103" s="37"/>
      <c r="K103" s="38">
        <f>IF(ISBLANK(F103),"",COUNTIF(F103:J103,"&gt;=0"))</f>
        <v>3</v>
      </c>
      <c r="L103" s="39">
        <f>IF(ISBLANK(F103),"",(IF(LEFT(F103,1)="-",1,0)+IF(LEFT(G103,1)="-",1,0)+IF(LEFT(H103,1)="-",1,0)+IF(LEFT(I103,1)="-",1,0)+IF(LEFT(J103,1)="-",1,0)))</f>
        <v>0</v>
      </c>
      <c r="M103" s="40">
        <f t="shared" si="4"/>
        <v>1</v>
      </c>
      <c r="N103" s="41" t="str">
        <f t="shared" si="4"/>
        <v/>
      </c>
      <c r="O103" s="9"/>
    </row>
    <row r="104" spans="1:15" ht="21.6" customHeight="1" x14ac:dyDescent="0.3">
      <c r="A104" s="9"/>
      <c r="B104" s="42" t="s">
        <v>43</v>
      </c>
      <c r="C104" s="36" t="str">
        <f>IF(C98&gt;"",C98&amp;" / "&amp;C99,"")</f>
        <v/>
      </c>
      <c r="D104" s="36" t="str">
        <f>IF(G98&gt;"",G98&amp;" / "&amp;G99,"")</f>
        <v/>
      </c>
      <c r="E104" s="43"/>
      <c r="F104" s="44"/>
      <c r="G104" s="37"/>
      <c r="H104" s="37"/>
      <c r="I104" s="45"/>
      <c r="J104" s="45"/>
      <c r="K104" s="38" t="str">
        <f>IF(ISBLANK(F104),"",COUNTIF(F104:J104,"&gt;=0"))</f>
        <v/>
      </c>
      <c r="L104" s="39" t="str">
        <f>IF(ISBLANK(F104),"",(IF(LEFT(F104,1)="-",1,0)+IF(LEFT(G104,1)="-",1,0)+IF(LEFT(H104,1)="-",1,0)+IF(LEFT(I104,1)="-",1,0)+IF(LEFT(J104,1)="-",1,0)))</f>
        <v/>
      </c>
      <c r="M104" s="40" t="str">
        <f t="shared" si="4"/>
        <v/>
      </c>
      <c r="N104" s="41" t="str">
        <f t="shared" si="4"/>
        <v/>
      </c>
      <c r="O104" s="9"/>
    </row>
    <row r="105" spans="1:15" ht="21.6" customHeight="1" x14ac:dyDescent="0.3">
      <c r="A105" s="9"/>
      <c r="B105" s="35" t="s">
        <v>44</v>
      </c>
      <c r="C105" s="36" t="str">
        <f>IF(C95&gt;"",C95,"")</f>
        <v>KIM HANA</v>
      </c>
      <c r="D105" s="36" t="str">
        <f>IF(G96&gt;"",G96,"")</f>
        <v>ERIKSSON Sofie</v>
      </c>
      <c r="E105" s="46"/>
      <c r="F105" s="47"/>
      <c r="G105" s="48"/>
      <c r="H105" s="45"/>
      <c r="I105" s="37"/>
      <c r="J105" s="37"/>
      <c r="K105" s="38" t="str">
        <f>IF(ISBLANK(F105),"",COUNTIF(F105:J105,"&gt;=0"))</f>
        <v/>
      </c>
      <c r="L105" s="39" t="str">
        <f>IF(ISBLANK(F105),"",(IF(LEFT(F105,1)="-",1,0)+IF(LEFT(G105,1)="-",1,0)+IF(LEFT(H105,1)="-",1,0)+IF(LEFT(I105,1)="-",1,0)+IF(LEFT(J105,1)="-",1,0)))</f>
        <v/>
      </c>
      <c r="M105" s="40" t="str">
        <f t="shared" si="4"/>
        <v/>
      </c>
      <c r="N105" s="41" t="str">
        <f t="shared" si="4"/>
        <v/>
      </c>
      <c r="O105" s="9"/>
    </row>
    <row r="106" spans="1:15" ht="21.6" customHeight="1" thickBot="1" x14ac:dyDescent="0.35">
      <c r="A106" s="62"/>
      <c r="B106" s="35" t="s">
        <v>45</v>
      </c>
      <c r="C106" s="36" t="str">
        <f>IF(C96&gt;"",C96,"")</f>
        <v>LEE YEONHUI</v>
      </c>
      <c r="D106" s="36" t="str">
        <f>IF(G95&gt;"",G95,"")</f>
        <v>ERKHEIKKI Sofia</v>
      </c>
      <c r="E106" s="46"/>
      <c r="F106" s="44"/>
      <c r="G106" s="37"/>
      <c r="H106" s="37"/>
      <c r="I106" s="37"/>
      <c r="J106" s="37"/>
      <c r="K106" s="38" t="str">
        <f>IF(ISBLANK(F106),"",COUNTIF(F106:J106,"&gt;=0"))</f>
        <v/>
      </c>
      <c r="L106" s="39" t="str">
        <f>IF(ISBLANK(F106),"",(IF(LEFT(F106,1)="-",1,0)+IF(LEFT(G106,1)="-",1,0)+IF(LEFT(H106,1)="-",1,0)+IF(LEFT(I106,1)="-",1,0)+IF(LEFT(J106,1)="-",1,0)))</f>
        <v/>
      </c>
      <c r="M106" s="40" t="str">
        <f t="shared" si="4"/>
        <v/>
      </c>
      <c r="N106" s="41" t="str">
        <f t="shared" si="4"/>
        <v/>
      </c>
      <c r="O106" s="9"/>
    </row>
    <row r="107" spans="1:15" ht="21.6" customHeight="1" thickBot="1" x14ac:dyDescent="0.35">
      <c r="A107" s="62"/>
      <c r="B107" s="5"/>
      <c r="C107" s="5"/>
      <c r="D107" s="5"/>
      <c r="E107" s="5"/>
      <c r="F107" s="5"/>
      <c r="G107" s="5"/>
      <c r="H107" s="5"/>
      <c r="I107" s="49" t="s">
        <v>46</v>
      </c>
      <c r="J107" s="50"/>
      <c r="K107" s="51">
        <f>IF(ISBLANK(C95),"",SUM(K102:K106))</f>
        <v>6</v>
      </c>
      <c r="L107" s="51">
        <f>IF(ISBLANK(G95),"",SUM(L102:L106))</f>
        <v>0</v>
      </c>
      <c r="M107" s="52">
        <f>IF(ISBLANK(F102),"",SUM(M102:M106))</f>
        <v>2</v>
      </c>
      <c r="N107" s="53">
        <f>IF(ISBLANK(F102),"",SUM(N102:N106))</f>
        <v>0</v>
      </c>
      <c r="O107" s="13"/>
    </row>
    <row r="108" spans="1:15" ht="21.6" customHeight="1" x14ac:dyDescent="0.3">
      <c r="A108" s="62"/>
      <c r="B108" s="5" t="s">
        <v>47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13"/>
    </row>
    <row r="109" spans="1:15" ht="21.6" customHeight="1" x14ac:dyDescent="0.3">
      <c r="A109" s="62"/>
      <c r="B109" s="54"/>
      <c r="C109" s="5" t="s">
        <v>48</v>
      </c>
      <c r="D109" s="5" t="s">
        <v>49</v>
      </c>
      <c r="E109" s="3"/>
      <c r="F109" s="5"/>
      <c r="G109" s="5" t="s">
        <v>50</v>
      </c>
      <c r="H109" s="3"/>
      <c r="I109" s="5"/>
      <c r="J109" s="3" t="s">
        <v>51</v>
      </c>
      <c r="K109" s="3"/>
      <c r="L109" s="5"/>
      <c r="M109" s="5"/>
      <c r="N109" s="5"/>
      <c r="O109" s="9"/>
    </row>
    <row r="110" spans="1:15" ht="21.6" customHeight="1" thickBot="1" x14ac:dyDescent="0.35">
      <c r="A110" s="63"/>
      <c r="B110" s="55"/>
      <c r="C110" s="56" t="str">
        <f>C94</f>
        <v>KOR 2</v>
      </c>
      <c r="D110" s="5" t="str">
        <f>G94</f>
        <v>FIN 2</v>
      </c>
      <c r="E110" s="5"/>
      <c r="F110" s="5"/>
      <c r="G110" s="5"/>
      <c r="H110" s="5"/>
      <c r="I110" s="5"/>
      <c r="J110" s="70" t="str">
        <f>IF(M107=2,C94,IF(N107=2,G94,IF(M107=5,IF(N107=5,"tasan",""),"")))</f>
        <v>KOR 2</v>
      </c>
      <c r="K110" s="70"/>
      <c r="L110" s="70"/>
      <c r="M110" s="70"/>
      <c r="N110" s="70"/>
      <c r="O110" s="59"/>
    </row>
    <row r="111" spans="1:15" ht="21.6" customHeight="1" x14ac:dyDescent="0.3">
      <c r="B111" s="57"/>
      <c r="C111" s="57"/>
      <c r="D111" s="57"/>
      <c r="E111" s="57"/>
      <c r="F111" s="57"/>
      <c r="G111" s="57"/>
      <c r="H111" s="57"/>
      <c r="I111" s="57"/>
      <c r="J111" s="58"/>
      <c r="K111" s="58"/>
      <c r="L111" s="58"/>
      <c r="M111" s="58"/>
      <c r="N111" s="58"/>
    </row>
    <row r="112" spans="1:15" ht="21.6" customHeight="1" x14ac:dyDescent="0.3">
      <c r="A112" s="62"/>
      <c r="O112" s="9"/>
    </row>
    <row r="113" spans="1:15" ht="21.6" customHeight="1" x14ac:dyDescent="0.3">
      <c r="A113" s="62"/>
      <c r="B113" s="3">
        <v>6</v>
      </c>
      <c r="C113" s="4" t="s">
        <v>20</v>
      </c>
      <c r="D113" s="5"/>
      <c r="E113" s="5"/>
      <c r="F113" s="3"/>
      <c r="G113" s="6" t="s">
        <v>21</v>
      </c>
      <c r="H113" s="7"/>
      <c r="I113" s="8"/>
      <c r="J113" s="73">
        <v>43440</v>
      </c>
      <c r="K113" s="73"/>
      <c r="L113" s="73"/>
      <c r="M113" s="73"/>
      <c r="N113" s="73"/>
      <c r="O113" s="9"/>
    </row>
    <row r="114" spans="1:15" ht="21.6" customHeight="1" x14ac:dyDescent="0.3">
      <c r="A114" s="62"/>
      <c r="B114" s="10"/>
      <c r="C114" s="10" t="s">
        <v>22</v>
      </c>
      <c r="D114" s="5"/>
      <c r="E114" s="5"/>
      <c r="F114" s="3"/>
      <c r="G114" s="6" t="s">
        <v>23</v>
      </c>
      <c r="H114" s="7"/>
      <c r="I114" s="8"/>
      <c r="J114" s="71" t="s">
        <v>53</v>
      </c>
      <c r="K114" s="71"/>
      <c r="L114" s="71"/>
      <c r="M114" s="71"/>
      <c r="N114" s="71"/>
      <c r="O114" s="13"/>
    </row>
    <row r="115" spans="1:15" ht="21.6" customHeight="1" x14ac:dyDescent="0.3">
      <c r="A115" s="9"/>
      <c r="B115" s="3"/>
      <c r="C115" s="11"/>
      <c r="D115" s="5"/>
      <c r="E115" s="5"/>
      <c r="F115" s="5"/>
      <c r="G115" s="12"/>
      <c r="H115" s="5"/>
      <c r="I115" s="5"/>
      <c r="J115" s="5"/>
      <c r="K115" s="5"/>
      <c r="L115" s="5"/>
      <c r="M115" s="5"/>
      <c r="N115" s="5"/>
      <c r="O115" s="9"/>
    </row>
    <row r="116" spans="1:15" ht="21.6" customHeight="1" x14ac:dyDescent="0.3">
      <c r="A116" s="9"/>
      <c r="B116" s="14" t="s">
        <v>25</v>
      </c>
      <c r="C116" s="72" t="s">
        <v>68</v>
      </c>
      <c r="D116" s="72"/>
      <c r="E116" s="15"/>
      <c r="F116" s="14" t="s">
        <v>25</v>
      </c>
      <c r="G116" s="16" t="s">
        <v>128</v>
      </c>
      <c r="H116" s="17"/>
      <c r="I116" s="17"/>
      <c r="J116" s="17"/>
      <c r="K116" s="17"/>
      <c r="L116" s="17"/>
      <c r="M116" s="17"/>
      <c r="N116" s="18"/>
      <c r="O116" s="9"/>
    </row>
    <row r="117" spans="1:15" ht="21.6" customHeight="1" x14ac:dyDescent="0.3">
      <c r="A117" s="9"/>
      <c r="B117" s="19" t="s">
        <v>26</v>
      </c>
      <c r="C117" t="s">
        <v>178</v>
      </c>
      <c r="D117" s="67"/>
      <c r="E117" s="20"/>
      <c r="F117" s="21" t="s">
        <v>27</v>
      </c>
      <c r="G117" t="s">
        <v>101</v>
      </c>
      <c r="H117" s="68"/>
      <c r="I117" s="68"/>
      <c r="J117" s="68"/>
      <c r="K117" s="68"/>
      <c r="L117" s="68"/>
      <c r="M117" s="68"/>
      <c r="N117" s="68"/>
      <c r="O117" s="9"/>
    </row>
    <row r="118" spans="1:15" ht="21.6" customHeight="1" x14ac:dyDescent="0.3">
      <c r="A118" s="62"/>
      <c r="B118" s="22" t="s">
        <v>28</v>
      </c>
      <c r="C118" t="s">
        <v>91</v>
      </c>
      <c r="D118" s="67"/>
      <c r="E118" s="20"/>
      <c r="F118" s="23" t="s">
        <v>29</v>
      </c>
      <c r="G118" t="s">
        <v>179</v>
      </c>
      <c r="H118" s="67"/>
      <c r="I118" s="67"/>
      <c r="J118" s="67"/>
      <c r="K118" s="67"/>
      <c r="L118" s="67"/>
      <c r="M118" s="67"/>
      <c r="N118" s="67"/>
      <c r="O118" s="13"/>
    </row>
    <row r="119" spans="1:15" ht="21.6" customHeight="1" x14ac:dyDescent="0.3">
      <c r="A119" s="9"/>
      <c r="B119" s="24" t="s">
        <v>30</v>
      </c>
      <c r="C119" s="25"/>
      <c r="D119" s="26"/>
      <c r="E119" s="27"/>
      <c r="F119" s="24" t="s">
        <v>30</v>
      </c>
      <c r="G119" s="25"/>
      <c r="H119" s="28"/>
      <c r="I119" s="28"/>
      <c r="J119" s="28"/>
      <c r="K119" s="28"/>
      <c r="L119" s="28"/>
      <c r="M119" s="28"/>
      <c r="N119" s="28"/>
      <c r="O119" s="9"/>
    </row>
    <row r="120" spans="1:15" ht="21.6" customHeight="1" x14ac:dyDescent="0.3">
      <c r="A120" s="9"/>
      <c r="B120" s="29"/>
      <c r="C120" s="67"/>
      <c r="D120" s="67"/>
      <c r="E120" s="20"/>
      <c r="F120" s="30"/>
      <c r="G120" s="68"/>
      <c r="H120" s="68"/>
      <c r="I120" s="68"/>
      <c r="J120" s="68"/>
      <c r="K120" s="68"/>
      <c r="L120" s="68"/>
      <c r="M120" s="68"/>
      <c r="N120" s="68"/>
      <c r="O120" s="9"/>
    </row>
    <row r="121" spans="1:15" ht="21.6" customHeight="1" x14ac:dyDescent="0.3">
      <c r="A121" s="62"/>
      <c r="B121" s="31"/>
      <c r="C121" s="67"/>
      <c r="D121" s="67"/>
      <c r="E121" s="20"/>
      <c r="F121" s="32"/>
      <c r="G121" s="67"/>
      <c r="H121" s="67"/>
      <c r="I121" s="67"/>
      <c r="J121" s="67"/>
      <c r="K121" s="67"/>
      <c r="L121" s="67"/>
      <c r="M121" s="67"/>
      <c r="N121" s="67"/>
      <c r="O121" s="13"/>
    </row>
    <row r="122" spans="1:15" ht="21.6" customHeight="1" x14ac:dyDescent="0.3">
      <c r="A122" s="62"/>
      <c r="B122" s="5"/>
      <c r="C122" s="5"/>
      <c r="D122" s="5"/>
      <c r="E122" s="5"/>
      <c r="F122" s="12" t="s">
        <v>31</v>
      </c>
      <c r="G122" s="12"/>
      <c r="H122" s="12"/>
      <c r="I122" s="12"/>
      <c r="J122" s="5"/>
      <c r="K122" s="5"/>
      <c r="L122" s="5"/>
      <c r="M122" s="33"/>
      <c r="N122" s="3"/>
      <c r="O122" s="9"/>
    </row>
    <row r="123" spans="1:15" ht="21.6" customHeight="1" x14ac:dyDescent="0.3">
      <c r="A123" s="9"/>
      <c r="B123" s="10" t="s">
        <v>32</v>
      </c>
      <c r="C123" s="5"/>
      <c r="D123" s="5"/>
      <c r="E123" s="5"/>
      <c r="F123" s="34" t="s">
        <v>33</v>
      </c>
      <c r="G123" s="34" t="s">
        <v>34</v>
      </c>
      <c r="H123" s="34" t="s">
        <v>35</v>
      </c>
      <c r="I123" s="34" t="s">
        <v>36</v>
      </c>
      <c r="J123" s="34" t="s">
        <v>37</v>
      </c>
      <c r="K123" s="69" t="s">
        <v>38</v>
      </c>
      <c r="L123" s="69"/>
      <c r="M123" s="34" t="s">
        <v>39</v>
      </c>
      <c r="N123" s="34" t="s">
        <v>40</v>
      </c>
      <c r="O123" s="9"/>
    </row>
    <row r="124" spans="1:15" ht="21.6" customHeight="1" x14ac:dyDescent="0.3">
      <c r="A124" s="9"/>
      <c r="B124" s="35" t="s">
        <v>41</v>
      </c>
      <c r="C124" s="36" t="str">
        <f>IF(C117&gt;"",C117,"")</f>
        <v>Komova Anastasiia</v>
      </c>
      <c r="D124" s="36" t="str">
        <f>IF(G117&gt;"",G117,"")</f>
        <v>PEAKE LOIS</v>
      </c>
      <c r="E124" s="36" t="str">
        <f>IF(E117&gt;"",E117&amp;" - "&amp;I117,"")</f>
        <v/>
      </c>
      <c r="F124" s="37">
        <v>5</v>
      </c>
      <c r="G124" s="37">
        <v>-7</v>
      </c>
      <c r="H124" s="37">
        <v>6</v>
      </c>
      <c r="I124" s="37">
        <v>8</v>
      </c>
      <c r="J124" s="37"/>
      <c r="K124" s="38">
        <f>IF(ISBLANK(F124),"",COUNTIF(F124:J124,"&gt;=0"))</f>
        <v>3</v>
      </c>
      <c r="L124" s="39">
        <f>IF(ISBLANK(F124),"",(IF(LEFT(F124,1)="-",1,0)+IF(LEFT(G124,1)="-",1,0)+IF(LEFT(H124,1)="-",1,0)+IF(LEFT(I124,1)="-",1,0)+IF(LEFT(J124,1)="-",1,0)))</f>
        <v>1</v>
      </c>
      <c r="M124" s="40">
        <f t="shared" ref="M124:N128" si="5">IF(K124=3,1,"")</f>
        <v>1</v>
      </c>
      <c r="N124" s="41" t="str">
        <f t="shared" si="5"/>
        <v/>
      </c>
      <c r="O124" s="9"/>
    </row>
    <row r="125" spans="1:15" ht="21.6" customHeight="1" x14ac:dyDescent="0.3">
      <c r="A125" s="9"/>
      <c r="B125" s="35" t="s">
        <v>42</v>
      </c>
      <c r="C125" s="36" t="str">
        <f>IF(C118&gt;"",C118,"")</f>
        <v>Mikhailova Daria</v>
      </c>
      <c r="D125" s="36" t="str">
        <f>IF(G118&gt;"",G118,"")</f>
        <v>COLLIER EVANGELINE</v>
      </c>
      <c r="E125" s="36" t="str">
        <f>IF(E118&gt;"",E118&amp;" - "&amp;I118,"")</f>
        <v/>
      </c>
      <c r="F125" s="37">
        <v>8</v>
      </c>
      <c r="G125" s="37">
        <v>3</v>
      </c>
      <c r="H125" s="37">
        <v>-11</v>
      </c>
      <c r="I125" s="37">
        <v>-4</v>
      </c>
      <c r="J125" s="37">
        <v>-6</v>
      </c>
      <c r="K125" s="38">
        <f>IF(ISBLANK(F125),"",COUNTIF(F125:J125,"&gt;=0"))</f>
        <v>2</v>
      </c>
      <c r="L125" s="39">
        <f>IF(ISBLANK(F125),"",(IF(LEFT(F125,1)="-",1,0)+IF(LEFT(G125,1)="-",1,0)+IF(LEFT(H125,1)="-",1,0)+IF(LEFT(I125,1)="-",1,0)+IF(LEFT(J125,1)="-",1,0)))</f>
        <v>3</v>
      </c>
      <c r="M125" s="40" t="str">
        <f t="shared" si="5"/>
        <v/>
      </c>
      <c r="N125" s="41">
        <f t="shared" si="5"/>
        <v>1</v>
      </c>
      <c r="O125" s="9"/>
    </row>
    <row r="126" spans="1:15" ht="21.6" customHeight="1" x14ac:dyDescent="0.3">
      <c r="A126" s="9"/>
      <c r="B126" s="42" t="s">
        <v>43</v>
      </c>
      <c r="C126" s="36" t="str">
        <f>IF(C120&gt;"",C120&amp;" / "&amp;C121,"")</f>
        <v/>
      </c>
      <c r="D126" s="36" t="str">
        <f>IF(G120&gt;"",G120&amp;" / "&amp;G121,"")</f>
        <v/>
      </c>
      <c r="E126" s="43"/>
      <c r="F126" s="44">
        <v>9</v>
      </c>
      <c r="G126" s="37">
        <v>7</v>
      </c>
      <c r="H126" s="37">
        <v>8</v>
      </c>
      <c r="I126" s="45"/>
      <c r="J126" s="45"/>
      <c r="K126" s="38">
        <f>IF(ISBLANK(F126),"",COUNTIF(F126:J126,"&gt;=0"))</f>
        <v>3</v>
      </c>
      <c r="L126" s="39">
        <f>IF(ISBLANK(F126),"",(IF(LEFT(F126,1)="-",1,0)+IF(LEFT(G126,1)="-",1,0)+IF(LEFT(H126,1)="-",1,0)+IF(LEFT(I126,1)="-",1,0)+IF(LEFT(J126,1)="-",1,0)))</f>
        <v>0</v>
      </c>
      <c r="M126" s="40">
        <f t="shared" si="5"/>
        <v>1</v>
      </c>
      <c r="N126" s="41" t="str">
        <f t="shared" si="5"/>
        <v/>
      </c>
      <c r="O126" s="9"/>
    </row>
    <row r="127" spans="1:15" ht="21.6" customHeight="1" x14ac:dyDescent="0.3">
      <c r="A127" s="9"/>
      <c r="B127" s="35" t="s">
        <v>44</v>
      </c>
      <c r="C127" s="36" t="str">
        <f>IF(C117&gt;"",C117,"")</f>
        <v>Komova Anastasiia</v>
      </c>
      <c r="D127" s="36" t="str">
        <f>IF(G118&gt;"",G118,"")</f>
        <v>COLLIER EVANGELINE</v>
      </c>
      <c r="E127" s="46"/>
      <c r="F127" s="47"/>
      <c r="G127" s="48"/>
      <c r="H127" s="45"/>
      <c r="I127" s="37"/>
      <c r="J127" s="37"/>
      <c r="K127" s="38" t="str">
        <f>IF(ISBLANK(F127),"",COUNTIF(F127:J127,"&gt;=0"))</f>
        <v/>
      </c>
      <c r="L127" s="39" t="str">
        <f>IF(ISBLANK(F127),"",(IF(LEFT(F127,1)="-",1,0)+IF(LEFT(G127,1)="-",1,0)+IF(LEFT(H127,1)="-",1,0)+IF(LEFT(I127,1)="-",1,0)+IF(LEFT(J127,1)="-",1,0)))</f>
        <v/>
      </c>
      <c r="M127" s="40" t="str">
        <f t="shared" si="5"/>
        <v/>
      </c>
      <c r="N127" s="41" t="str">
        <f t="shared" si="5"/>
        <v/>
      </c>
      <c r="O127" s="9"/>
    </row>
    <row r="128" spans="1:15" ht="21.6" customHeight="1" thickBot="1" x14ac:dyDescent="0.35">
      <c r="A128" s="62"/>
      <c r="B128" s="35" t="s">
        <v>45</v>
      </c>
      <c r="C128" s="36" t="str">
        <f>IF(C118&gt;"",C118,"")</f>
        <v>Mikhailova Daria</v>
      </c>
      <c r="D128" s="36" t="str">
        <f>IF(G117&gt;"",G117,"")</f>
        <v>PEAKE LOIS</v>
      </c>
      <c r="E128" s="46"/>
      <c r="F128" s="44"/>
      <c r="G128" s="37"/>
      <c r="H128" s="37"/>
      <c r="I128" s="37"/>
      <c r="J128" s="37"/>
      <c r="K128" s="38" t="str">
        <f>IF(ISBLANK(F128),"",COUNTIF(F128:J128,"&gt;=0"))</f>
        <v/>
      </c>
      <c r="L128" s="39" t="str">
        <f>IF(ISBLANK(F128),"",(IF(LEFT(F128,1)="-",1,0)+IF(LEFT(G128,1)="-",1,0)+IF(LEFT(H128,1)="-",1,0)+IF(LEFT(I128,1)="-",1,0)+IF(LEFT(J128,1)="-",1,0)))</f>
        <v/>
      </c>
      <c r="M128" s="40" t="str">
        <f t="shared" si="5"/>
        <v/>
      </c>
      <c r="N128" s="41" t="str">
        <f t="shared" si="5"/>
        <v/>
      </c>
      <c r="O128" s="9"/>
    </row>
    <row r="129" spans="1:15" ht="21.6" customHeight="1" thickBot="1" x14ac:dyDescent="0.35">
      <c r="A129" s="62"/>
      <c r="B129" s="5"/>
      <c r="C129" s="5"/>
      <c r="D129" s="5"/>
      <c r="E129" s="5"/>
      <c r="F129" s="5"/>
      <c r="G129" s="5"/>
      <c r="H129" s="5"/>
      <c r="I129" s="49" t="s">
        <v>46</v>
      </c>
      <c r="J129" s="50"/>
      <c r="K129" s="51">
        <f>IF(ISBLANK(C117),"",SUM(K124:K128))</f>
        <v>8</v>
      </c>
      <c r="L129" s="51">
        <f>IF(ISBLANK(G117),"",SUM(L124:L128))</f>
        <v>4</v>
      </c>
      <c r="M129" s="52">
        <f>IF(ISBLANK(F124),"",SUM(M124:M128))</f>
        <v>2</v>
      </c>
      <c r="N129" s="53">
        <f>IF(ISBLANK(F124),"",SUM(N124:N128))</f>
        <v>1</v>
      </c>
      <c r="O129" s="13"/>
    </row>
    <row r="130" spans="1:15" ht="21.6" customHeight="1" x14ac:dyDescent="0.3">
      <c r="A130" s="62"/>
      <c r="B130" s="5" t="s">
        <v>47</v>
      </c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13"/>
    </row>
    <row r="131" spans="1:15" ht="21.6" customHeight="1" x14ac:dyDescent="0.3">
      <c r="A131" s="62"/>
      <c r="B131" s="54"/>
      <c r="C131" s="5" t="s">
        <v>48</v>
      </c>
      <c r="D131" s="5" t="s">
        <v>49</v>
      </c>
      <c r="E131" s="3"/>
      <c r="F131" s="5"/>
      <c r="G131" s="5" t="s">
        <v>50</v>
      </c>
      <c r="H131" s="3"/>
      <c r="I131" s="5"/>
      <c r="J131" s="3" t="s">
        <v>51</v>
      </c>
      <c r="K131" s="3"/>
      <c r="L131" s="5"/>
      <c r="M131" s="5"/>
      <c r="N131" s="5"/>
      <c r="O131" s="9"/>
    </row>
    <row r="132" spans="1:15" ht="21.6" customHeight="1" thickBot="1" x14ac:dyDescent="0.35">
      <c r="A132" s="63"/>
      <c r="B132" s="55"/>
      <c r="C132" s="56" t="str">
        <f>C116</f>
        <v>RUS 4</v>
      </c>
      <c r="D132" s="5" t="str">
        <f>G116</f>
        <v>ENG 3</v>
      </c>
      <c r="E132" s="5"/>
      <c r="F132" s="5"/>
      <c r="G132" s="5"/>
      <c r="H132" s="5"/>
      <c r="I132" s="5"/>
      <c r="J132" s="70" t="str">
        <f>IF(M129=2,C116,IF(N129=2,G116,IF(M129=5,IF(N129=5,"tasan",""),"")))</f>
        <v>RUS 4</v>
      </c>
      <c r="K132" s="70"/>
      <c r="L132" s="70"/>
      <c r="M132" s="70"/>
      <c r="N132" s="70"/>
      <c r="O132" s="59"/>
    </row>
    <row r="133" spans="1:15" ht="21.6" customHeight="1" x14ac:dyDescent="0.3">
      <c r="B133" s="57"/>
      <c r="C133" s="57"/>
      <c r="D133" s="57"/>
      <c r="E133" s="57"/>
      <c r="F133" s="57"/>
      <c r="G133" s="57"/>
      <c r="H133" s="57"/>
      <c r="I133" s="57"/>
      <c r="J133" s="58"/>
      <c r="K133" s="58"/>
      <c r="L133" s="58"/>
      <c r="M133" s="58"/>
      <c r="N133" s="58"/>
    </row>
    <row r="134" spans="1:15" ht="21.6" customHeight="1" x14ac:dyDescent="0.3">
      <c r="A134" s="62"/>
      <c r="O134" s="9"/>
    </row>
    <row r="135" spans="1:15" ht="21.6" customHeight="1" x14ac:dyDescent="0.3">
      <c r="A135" s="62"/>
      <c r="B135" s="3">
        <v>7</v>
      </c>
      <c r="C135" s="4" t="s">
        <v>20</v>
      </c>
      <c r="D135" s="5"/>
      <c r="E135" s="5"/>
      <c r="F135" s="3"/>
      <c r="G135" s="6" t="s">
        <v>21</v>
      </c>
      <c r="H135" s="7"/>
      <c r="I135" s="8"/>
      <c r="J135" s="73">
        <v>43440</v>
      </c>
      <c r="K135" s="73"/>
      <c r="L135" s="73"/>
      <c r="M135" s="73"/>
      <c r="N135" s="73"/>
      <c r="O135" s="9"/>
    </row>
    <row r="136" spans="1:15" ht="21.6" customHeight="1" x14ac:dyDescent="0.3">
      <c r="A136" s="62"/>
      <c r="B136" s="10"/>
      <c r="C136" s="10" t="s">
        <v>22</v>
      </c>
      <c r="D136" s="5"/>
      <c r="E136" s="5"/>
      <c r="F136" s="3"/>
      <c r="G136" s="6" t="s">
        <v>23</v>
      </c>
      <c r="H136" s="7"/>
      <c r="I136" s="8"/>
      <c r="J136" s="71" t="s">
        <v>53</v>
      </c>
      <c r="K136" s="71"/>
      <c r="L136" s="71"/>
      <c r="M136" s="71"/>
      <c r="N136" s="71"/>
      <c r="O136" s="13"/>
    </row>
    <row r="137" spans="1:15" ht="21.6" customHeight="1" x14ac:dyDescent="0.3">
      <c r="A137" s="9"/>
      <c r="B137" s="3"/>
      <c r="C137" s="11"/>
      <c r="D137" s="5"/>
      <c r="E137" s="5"/>
      <c r="F137" s="5"/>
      <c r="G137" s="12"/>
      <c r="H137" s="5"/>
      <c r="I137" s="5"/>
      <c r="J137" s="5"/>
      <c r="K137" s="5"/>
      <c r="L137" s="5"/>
      <c r="M137" s="5"/>
      <c r="N137" s="5"/>
      <c r="O137" s="9"/>
    </row>
    <row r="138" spans="1:15" ht="21.6" customHeight="1" x14ac:dyDescent="0.3">
      <c r="A138" s="9"/>
      <c r="B138" s="14" t="s">
        <v>25</v>
      </c>
      <c r="C138" s="72" t="s">
        <v>79</v>
      </c>
      <c r="D138" s="72"/>
      <c r="E138" s="15"/>
      <c r="F138" s="14" t="s">
        <v>25</v>
      </c>
      <c r="G138" s="16" t="s">
        <v>129</v>
      </c>
      <c r="H138" s="17"/>
      <c r="I138" s="17"/>
      <c r="J138" s="17"/>
      <c r="K138" s="17"/>
      <c r="L138" s="17"/>
      <c r="M138" s="17"/>
      <c r="N138" s="18"/>
      <c r="O138" s="9"/>
    </row>
    <row r="139" spans="1:15" ht="21.6" customHeight="1" x14ac:dyDescent="0.3">
      <c r="A139" s="9"/>
      <c r="B139" s="19" t="s">
        <v>26</v>
      </c>
      <c r="C139" s="66" t="s">
        <v>180</v>
      </c>
      <c r="D139" s="67"/>
      <c r="E139" s="20"/>
      <c r="F139" s="21" t="s">
        <v>27</v>
      </c>
      <c r="G139" t="s">
        <v>182</v>
      </c>
      <c r="H139" s="68"/>
      <c r="I139" s="68"/>
      <c r="J139" s="68"/>
      <c r="K139" s="68"/>
      <c r="L139" s="68"/>
      <c r="M139" s="68"/>
      <c r="N139" s="68"/>
      <c r="O139" s="9"/>
    </row>
    <row r="140" spans="1:15" ht="21.6" customHeight="1" x14ac:dyDescent="0.3">
      <c r="A140" s="62"/>
      <c r="B140" s="22" t="s">
        <v>28</v>
      </c>
      <c r="C140" s="66" t="s">
        <v>181</v>
      </c>
      <c r="D140" s="67"/>
      <c r="E140" s="20"/>
      <c r="F140" s="23" t="s">
        <v>29</v>
      </c>
      <c r="G140" t="s">
        <v>183</v>
      </c>
      <c r="H140" s="67"/>
      <c r="I140" s="67"/>
      <c r="J140" s="67"/>
      <c r="K140" s="67"/>
      <c r="L140" s="67"/>
      <c r="M140" s="67"/>
      <c r="N140" s="67"/>
      <c r="O140" s="13"/>
    </row>
    <row r="141" spans="1:15" ht="21.6" customHeight="1" x14ac:dyDescent="0.3">
      <c r="A141" s="9"/>
      <c r="B141" s="24" t="s">
        <v>30</v>
      </c>
      <c r="C141" s="25"/>
      <c r="D141" s="26"/>
      <c r="E141" s="27"/>
      <c r="F141" s="24" t="s">
        <v>30</v>
      </c>
      <c r="G141" s="25"/>
      <c r="H141" s="28"/>
      <c r="I141" s="28"/>
      <c r="J141" s="28"/>
      <c r="K141" s="28"/>
      <c r="L141" s="28"/>
      <c r="M141" s="28"/>
      <c r="N141" s="28"/>
      <c r="O141" s="9"/>
    </row>
    <row r="142" spans="1:15" ht="21.6" customHeight="1" x14ac:dyDescent="0.3">
      <c r="A142" s="9"/>
      <c r="B142" s="29"/>
      <c r="C142" s="67"/>
      <c r="D142" s="67"/>
      <c r="E142" s="20"/>
      <c r="F142" s="30"/>
      <c r="G142" s="68"/>
      <c r="H142" s="68"/>
      <c r="I142" s="68"/>
      <c r="J142" s="68"/>
      <c r="K142" s="68"/>
      <c r="L142" s="68"/>
      <c r="M142" s="68"/>
      <c r="N142" s="68"/>
      <c r="O142" s="9"/>
    </row>
    <row r="143" spans="1:15" ht="21.6" customHeight="1" x14ac:dyDescent="0.3">
      <c r="A143" s="62"/>
      <c r="B143" s="31"/>
      <c r="C143" s="67"/>
      <c r="D143" s="67"/>
      <c r="E143" s="20"/>
      <c r="F143" s="32"/>
      <c r="G143" s="67"/>
      <c r="H143" s="67"/>
      <c r="I143" s="67"/>
      <c r="J143" s="67"/>
      <c r="K143" s="67"/>
      <c r="L143" s="67"/>
      <c r="M143" s="67"/>
      <c r="N143" s="67"/>
      <c r="O143" s="13"/>
    </row>
    <row r="144" spans="1:15" ht="21.6" customHeight="1" x14ac:dyDescent="0.3">
      <c r="A144" s="62"/>
      <c r="B144" s="5"/>
      <c r="C144" s="5"/>
      <c r="D144" s="5"/>
      <c r="E144" s="5"/>
      <c r="F144" s="12" t="s">
        <v>31</v>
      </c>
      <c r="G144" s="12"/>
      <c r="H144" s="12"/>
      <c r="I144" s="12"/>
      <c r="J144" s="5"/>
      <c r="K144" s="5"/>
      <c r="L144" s="5"/>
      <c r="M144" s="33"/>
      <c r="N144" s="3"/>
      <c r="O144" s="9"/>
    </row>
    <row r="145" spans="1:15" ht="21.6" customHeight="1" x14ac:dyDescent="0.3">
      <c r="A145" s="9"/>
      <c r="B145" s="10" t="s">
        <v>32</v>
      </c>
      <c r="C145" s="5"/>
      <c r="D145" s="5"/>
      <c r="E145" s="5"/>
      <c r="F145" s="34" t="s">
        <v>33</v>
      </c>
      <c r="G145" s="34" t="s">
        <v>34</v>
      </c>
      <c r="H145" s="34" t="s">
        <v>35</v>
      </c>
      <c r="I145" s="34" t="s">
        <v>36</v>
      </c>
      <c r="J145" s="34" t="s">
        <v>37</v>
      </c>
      <c r="K145" s="69" t="s">
        <v>38</v>
      </c>
      <c r="L145" s="69"/>
      <c r="M145" s="34" t="s">
        <v>39</v>
      </c>
      <c r="N145" s="34" t="s">
        <v>40</v>
      </c>
      <c r="O145" s="9"/>
    </row>
    <row r="146" spans="1:15" ht="21.6" customHeight="1" x14ac:dyDescent="0.3">
      <c r="A146" s="9"/>
      <c r="B146" s="35" t="s">
        <v>41</v>
      </c>
      <c r="C146" s="36" t="str">
        <f>IF(C139&gt;"",C139,"")</f>
        <v>THEMNÈR Alva</v>
      </c>
      <c r="D146" s="36" t="str">
        <f>IF(G139&gt;"",G139,"")</f>
        <v>PFEFER Laura</v>
      </c>
      <c r="E146" s="36" t="str">
        <f>IF(E139&gt;"",E139&amp;" - "&amp;I139,"")</f>
        <v/>
      </c>
      <c r="F146" s="37">
        <v>-7</v>
      </c>
      <c r="G146" s="37">
        <v>-7</v>
      </c>
      <c r="H146" s="37">
        <v>-8</v>
      </c>
      <c r="I146" s="37"/>
      <c r="J146" s="37"/>
      <c r="K146" s="38">
        <f>IF(ISBLANK(F146),"",COUNTIF(F146:J146,"&gt;=0"))</f>
        <v>0</v>
      </c>
      <c r="L146" s="39">
        <f>IF(ISBLANK(F146),"",(IF(LEFT(F146,1)="-",1,0)+IF(LEFT(G146,1)="-",1,0)+IF(LEFT(H146,1)="-",1,0)+IF(LEFT(I146,1)="-",1,0)+IF(LEFT(J146,1)="-",1,0)))</f>
        <v>3</v>
      </c>
      <c r="M146" s="40" t="str">
        <f t="shared" ref="M146:N150" si="6">IF(K146=3,1,"")</f>
        <v/>
      </c>
      <c r="N146" s="41">
        <f t="shared" si="6"/>
        <v>1</v>
      </c>
      <c r="O146" s="9"/>
    </row>
    <row r="147" spans="1:15" ht="21.6" customHeight="1" x14ac:dyDescent="0.3">
      <c r="A147" s="9"/>
      <c r="B147" s="35" t="s">
        <v>42</v>
      </c>
      <c r="C147" s="36" t="str">
        <f>IF(C140&gt;"",C140,"")</f>
        <v>JÖNSSON Kornelia</v>
      </c>
      <c r="D147" s="36" t="str">
        <f>IF(G140&gt;"",G140,"")</f>
        <v>FORT Nolwenn</v>
      </c>
      <c r="E147" s="36" t="str">
        <f>IF(E140&gt;"",E140&amp;" - "&amp;I140,"")</f>
        <v/>
      </c>
      <c r="F147" s="37">
        <v>10</v>
      </c>
      <c r="G147" s="37">
        <v>-10</v>
      </c>
      <c r="H147" s="37">
        <v>-6</v>
      </c>
      <c r="I147" s="37">
        <v>-9</v>
      </c>
      <c r="J147" s="37"/>
      <c r="K147" s="38">
        <f>IF(ISBLANK(F147),"",COUNTIF(F147:J147,"&gt;=0"))</f>
        <v>1</v>
      </c>
      <c r="L147" s="39">
        <f>IF(ISBLANK(F147),"",(IF(LEFT(F147,1)="-",1,0)+IF(LEFT(G147,1)="-",1,0)+IF(LEFT(H147,1)="-",1,0)+IF(LEFT(I147,1)="-",1,0)+IF(LEFT(J147,1)="-",1,0)))</f>
        <v>3</v>
      </c>
      <c r="M147" s="40" t="str">
        <f t="shared" si="6"/>
        <v/>
      </c>
      <c r="N147" s="41">
        <f t="shared" si="6"/>
        <v>1</v>
      </c>
      <c r="O147" s="9"/>
    </row>
    <row r="148" spans="1:15" ht="21.6" customHeight="1" x14ac:dyDescent="0.3">
      <c r="A148" s="9"/>
      <c r="B148" s="42" t="s">
        <v>43</v>
      </c>
      <c r="C148" s="36" t="str">
        <f>IF(C142&gt;"",C142&amp;" / "&amp;C143,"")</f>
        <v/>
      </c>
      <c r="D148" s="36" t="str">
        <f>IF(G142&gt;"",G142&amp;" / "&amp;G143,"")</f>
        <v/>
      </c>
      <c r="E148" s="43"/>
      <c r="F148" s="44"/>
      <c r="G148" s="37"/>
      <c r="H148" s="37"/>
      <c r="I148" s="45"/>
      <c r="J148" s="45"/>
      <c r="K148" s="38" t="str">
        <f>IF(ISBLANK(F148),"",COUNTIF(F148:J148,"&gt;=0"))</f>
        <v/>
      </c>
      <c r="L148" s="39" t="str">
        <f>IF(ISBLANK(F148),"",(IF(LEFT(F148,1)="-",1,0)+IF(LEFT(G148,1)="-",1,0)+IF(LEFT(H148,1)="-",1,0)+IF(LEFT(I148,1)="-",1,0)+IF(LEFT(J148,1)="-",1,0)))</f>
        <v/>
      </c>
      <c r="M148" s="40" t="str">
        <f t="shared" si="6"/>
        <v/>
      </c>
      <c r="N148" s="41" t="str">
        <f t="shared" si="6"/>
        <v/>
      </c>
      <c r="O148" s="9"/>
    </row>
    <row r="149" spans="1:15" ht="21.6" customHeight="1" x14ac:dyDescent="0.3">
      <c r="A149" s="9"/>
      <c r="B149" s="35" t="s">
        <v>44</v>
      </c>
      <c r="C149" s="36" t="str">
        <f>IF(C139&gt;"",C139,"")</f>
        <v>THEMNÈR Alva</v>
      </c>
      <c r="D149" s="36" t="str">
        <f>IF(G140&gt;"",G140,"")</f>
        <v>FORT Nolwenn</v>
      </c>
      <c r="E149" s="46"/>
      <c r="F149" s="47"/>
      <c r="G149" s="48"/>
      <c r="H149" s="45"/>
      <c r="I149" s="37"/>
      <c r="J149" s="37"/>
      <c r="K149" s="38" t="str">
        <f>IF(ISBLANK(F149),"",COUNTIF(F149:J149,"&gt;=0"))</f>
        <v/>
      </c>
      <c r="L149" s="39" t="str">
        <f>IF(ISBLANK(F149),"",(IF(LEFT(F149,1)="-",1,0)+IF(LEFT(G149,1)="-",1,0)+IF(LEFT(H149,1)="-",1,0)+IF(LEFT(I149,1)="-",1,0)+IF(LEFT(J149,1)="-",1,0)))</f>
        <v/>
      </c>
      <c r="M149" s="40" t="str">
        <f t="shared" si="6"/>
        <v/>
      </c>
      <c r="N149" s="41" t="str">
        <f t="shared" si="6"/>
        <v/>
      </c>
      <c r="O149" s="9"/>
    </row>
    <row r="150" spans="1:15" ht="21.6" customHeight="1" thickBot="1" x14ac:dyDescent="0.35">
      <c r="A150" s="62"/>
      <c r="B150" s="35" t="s">
        <v>45</v>
      </c>
      <c r="C150" s="36" t="str">
        <f>IF(C140&gt;"",C140,"")</f>
        <v>JÖNSSON Kornelia</v>
      </c>
      <c r="D150" s="36" t="str">
        <f>IF(G139&gt;"",G139,"")</f>
        <v>PFEFER Laura</v>
      </c>
      <c r="E150" s="46"/>
      <c r="F150" s="44"/>
      <c r="G150" s="37"/>
      <c r="H150" s="37"/>
      <c r="I150" s="37"/>
      <c r="J150" s="37"/>
      <c r="K150" s="38" t="str">
        <f>IF(ISBLANK(F150),"",COUNTIF(F150:J150,"&gt;=0"))</f>
        <v/>
      </c>
      <c r="L150" s="39" t="str">
        <f>IF(ISBLANK(F150),"",(IF(LEFT(F150,1)="-",1,0)+IF(LEFT(G150,1)="-",1,0)+IF(LEFT(H150,1)="-",1,0)+IF(LEFT(I150,1)="-",1,0)+IF(LEFT(J150,1)="-",1,0)))</f>
        <v/>
      </c>
      <c r="M150" s="40" t="str">
        <f t="shared" si="6"/>
        <v/>
      </c>
      <c r="N150" s="41" t="str">
        <f t="shared" si="6"/>
        <v/>
      </c>
      <c r="O150" s="9"/>
    </row>
    <row r="151" spans="1:15" ht="21.6" customHeight="1" thickBot="1" x14ac:dyDescent="0.35">
      <c r="A151" s="62"/>
      <c r="B151" s="5"/>
      <c r="C151" s="5"/>
      <c r="D151" s="5"/>
      <c r="E151" s="5"/>
      <c r="F151" s="5"/>
      <c r="G151" s="5"/>
      <c r="H151" s="5"/>
      <c r="I151" s="49" t="s">
        <v>46</v>
      </c>
      <c r="J151" s="50"/>
      <c r="K151" s="51">
        <f>IF(ISBLANK(C139),"",SUM(K146:K150))</f>
        <v>1</v>
      </c>
      <c r="L151" s="51">
        <f>IF(ISBLANK(G139),"",SUM(L146:L150))</f>
        <v>6</v>
      </c>
      <c r="M151" s="52">
        <f>IF(ISBLANK(F146),"",SUM(M146:M150))</f>
        <v>0</v>
      </c>
      <c r="N151" s="53">
        <f>IF(ISBLANK(F146),"",SUM(N146:N150))</f>
        <v>2</v>
      </c>
      <c r="O151" s="13"/>
    </row>
    <row r="152" spans="1:15" ht="21.6" customHeight="1" x14ac:dyDescent="0.3">
      <c r="A152" s="62"/>
      <c r="B152" s="5" t="s">
        <v>47</v>
      </c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13"/>
    </row>
    <row r="153" spans="1:15" ht="21.6" customHeight="1" x14ac:dyDescent="0.3">
      <c r="A153" s="62"/>
      <c r="B153" s="54"/>
      <c r="C153" s="5" t="s">
        <v>48</v>
      </c>
      <c r="D153" s="5" t="s">
        <v>49</v>
      </c>
      <c r="E153" s="3"/>
      <c r="F153" s="5"/>
      <c r="G153" s="5" t="s">
        <v>50</v>
      </c>
      <c r="H153" s="3"/>
      <c r="I153" s="5"/>
      <c r="J153" s="3" t="s">
        <v>51</v>
      </c>
      <c r="K153" s="3"/>
      <c r="L153" s="5"/>
      <c r="M153" s="5"/>
      <c r="N153" s="5"/>
      <c r="O153" s="9"/>
    </row>
    <row r="154" spans="1:15" ht="21.6" customHeight="1" thickBot="1" x14ac:dyDescent="0.35">
      <c r="A154" s="63"/>
      <c r="B154" s="55"/>
      <c r="C154" s="56" t="str">
        <f>C138</f>
        <v>SWE 3</v>
      </c>
      <c r="D154" s="5" t="str">
        <f>G138</f>
        <v>FRA</v>
      </c>
      <c r="E154" s="5"/>
      <c r="F154" s="5"/>
      <c r="G154" s="5"/>
      <c r="H154" s="5"/>
      <c r="I154" s="5"/>
      <c r="J154" s="70" t="str">
        <f>IF(M151=2,C138,IF(N151=2,G138,IF(M151=5,IF(N151=5,"tasan",""),"")))</f>
        <v>FRA</v>
      </c>
      <c r="K154" s="70"/>
      <c r="L154" s="70"/>
      <c r="M154" s="70"/>
      <c r="N154" s="70"/>
      <c r="O154" s="59"/>
    </row>
    <row r="155" spans="1:15" ht="21.6" customHeight="1" x14ac:dyDescent="0.3">
      <c r="B155" s="57"/>
      <c r="C155" s="57"/>
      <c r="D155" s="57"/>
      <c r="E155" s="57"/>
      <c r="F155" s="57"/>
      <c r="G155" s="57"/>
      <c r="H155" s="57"/>
      <c r="I155" s="57"/>
      <c r="J155" s="58"/>
      <c r="K155" s="58"/>
      <c r="L155" s="58"/>
      <c r="M155" s="58"/>
      <c r="N155" s="58"/>
    </row>
    <row r="156" spans="1:15" ht="21.6" customHeight="1" x14ac:dyDescent="0.3">
      <c r="A156" s="62"/>
      <c r="O156" s="9"/>
    </row>
    <row r="157" spans="1:15" ht="21.6" customHeight="1" x14ac:dyDescent="0.3">
      <c r="A157" s="62"/>
      <c r="B157" s="3">
        <v>8</v>
      </c>
      <c r="C157" s="4" t="s">
        <v>20</v>
      </c>
      <c r="D157" s="5"/>
      <c r="E157" s="5"/>
      <c r="F157" s="3"/>
      <c r="G157" s="6" t="s">
        <v>21</v>
      </c>
      <c r="H157" s="7"/>
      <c r="I157" s="8"/>
      <c r="J157" s="73">
        <v>43440</v>
      </c>
      <c r="K157" s="73"/>
      <c r="L157" s="73"/>
      <c r="M157" s="73"/>
      <c r="N157" s="73"/>
      <c r="O157" s="9"/>
    </row>
    <row r="158" spans="1:15" ht="21.6" customHeight="1" x14ac:dyDescent="0.3">
      <c r="A158" s="62"/>
      <c r="B158" s="10"/>
      <c r="C158" s="10" t="s">
        <v>22</v>
      </c>
      <c r="D158" s="5"/>
      <c r="E158" s="5"/>
      <c r="F158" s="3"/>
      <c r="G158" s="6" t="s">
        <v>23</v>
      </c>
      <c r="H158" s="7"/>
      <c r="I158" s="8"/>
      <c r="J158" s="71" t="s">
        <v>53</v>
      </c>
      <c r="K158" s="71"/>
      <c r="L158" s="71"/>
      <c r="M158" s="71"/>
      <c r="N158" s="71"/>
      <c r="O158" s="13"/>
    </row>
    <row r="159" spans="1:15" ht="21.6" customHeight="1" x14ac:dyDescent="0.3">
      <c r="A159" s="9"/>
      <c r="B159" s="3"/>
      <c r="C159" s="11"/>
      <c r="D159" s="5"/>
      <c r="E159" s="5"/>
      <c r="F159" s="5"/>
      <c r="G159" s="12"/>
      <c r="H159" s="5"/>
      <c r="I159" s="5"/>
      <c r="J159" s="5"/>
      <c r="K159" s="5"/>
      <c r="L159" s="5"/>
      <c r="M159" s="5"/>
      <c r="N159" s="5"/>
      <c r="O159" s="9"/>
    </row>
    <row r="160" spans="1:15" ht="21.6" customHeight="1" x14ac:dyDescent="0.3">
      <c r="A160" s="9"/>
      <c r="B160" s="14" t="s">
        <v>25</v>
      </c>
      <c r="C160" s="72" t="s">
        <v>95</v>
      </c>
      <c r="D160" s="72"/>
      <c r="E160" s="15"/>
      <c r="F160" s="14" t="s">
        <v>25</v>
      </c>
      <c r="G160" s="16" t="s">
        <v>115</v>
      </c>
      <c r="H160" s="17"/>
      <c r="I160" s="17"/>
      <c r="J160" s="17"/>
      <c r="K160" s="17"/>
      <c r="L160" s="17"/>
      <c r="M160" s="17"/>
      <c r="N160" s="18"/>
      <c r="O160" s="9"/>
    </row>
    <row r="161" spans="1:15" ht="21.6" customHeight="1" x14ac:dyDescent="0.3">
      <c r="A161" s="9"/>
      <c r="B161" s="19" t="s">
        <v>26</v>
      </c>
      <c r="C161" t="s">
        <v>184</v>
      </c>
      <c r="D161" s="67"/>
      <c r="E161" s="20"/>
      <c r="F161" s="21" t="s">
        <v>27</v>
      </c>
      <c r="G161" t="s">
        <v>186</v>
      </c>
      <c r="H161" s="68"/>
      <c r="I161" s="68"/>
      <c r="J161" s="68"/>
      <c r="K161" s="68"/>
      <c r="L161" s="68"/>
      <c r="M161" s="68"/>
      <c r="N161" s="68"/>
      <c r="O161" s="9"/>
    </row>
    <row r="162" spans="1:15" ht="21.6" customHeight="1" x14ac:dyDescent="0.3">
      <c r="A162" s="62"/>
      <c r="B162" s="22" t="s">
        <v>28</v>
      </c>
      <c r="C162" t="s">
        <v>185</v>
      </c>
      <c r="D162" s="67"/>
      <c r="E162" s="20"/>
      <c r="F162" s="23" t="s">
        <v>29</v>
      </c>
      <c r="G162" t="s">
        <v>187</v>
      </c>
      <c r="H162" s="67"/>
      <c r="I162" s="67"/>
      <c r="J162" s="67"/>
      <c r="K162" s="67"/>
      <c r="L162" s="67"/>
      <c r="M162" s="67"/>
      <c r="N162" s="67"/>
      <c r="O162" s="13"/>
    </row>
    <row r="163" spans="1:15" ht="21.6" customHeight="1" x14ac:dyDescent="0.3">
      <c r="A163" s="9"/>
      <c r="B163" s="24" t="s">
        <v>30</v>
      </c>
      <c r="C163" s="25"/>
      <c r="D163" s="26"/>
      <c r="E163" s="27"/>
      <c r="F163" s="24" t="s">
        <v>30</v>
      </c>
      <c r="G163" s="25"/>
      <c r="H163" s="28"/>
      <c r="I163" s="28"/>
      <c r="J163" s="28"/>
      <c r="K163" s="28"/>
      <c r="L163" s="28"/>
      <c r="M163" s="28"/>
      <c r="N163" s="28"/>
      <c r="O163" s="9"/>
    </row>
    <row r="164" spans="1:15" ht="21.6" customHeight="1" x14ac:dyDescent="0.3">
      <c r="A164" s="9"/>
      <c r="B164" s="29"/>
      <c r="C164" s="67"/>
      <c r="D164" s="67"/>
      <c r="E164" s="20"/>
      <c r="F164" s="30"/>
      <c r="G164" s="68"/>
      <c r="H164" s="68"/>
      <c r="I164" s="68"/>
      <c r="J164" s="68"/>
      <c r="K164" s="68"/>
      <c r="L164" s="68"/>
      <c r="M164" s="68"/>
      <c r="N164" s="68"/>
      <c r="O164" s="9"/>
    </row>
    <row r="165" spans="1:15" ht="21.6" customHeight="1" x14ac:dyDescent="0.3">
      <c r="A165" s="62"/>
      <c r="B165" s="31"/>
      <c r="C165" s="67"/>
      <c r="D165" s="67"/>
      <c r="E165" s="20"/>
      <c r="F165" s="32"/>
      <c r="G165" s="67"/>
      <c r="H165" s="67"/>
      <c r="I165" s="67"/>
      <c r="J165" s="67"/>
      <c r="K165" s="67"/>
      <c r="L165" s="67"/>
      <c r="M165" s="67"/>
      <c r="N165" s="67"/>
      <c r="O165" s="13"/>
    </row>
    <row r="166" spans="1:15" ht="21.6" customHeight="1" x14ac:dyDescent="0.3">
      <c r="A166" s="62"/>
      <c r="B166" s="5"/>
      <c r="C166" s="5"/>
      <c r="D166" s="5"/>
      <c r="E166" s="5"/>
      <c r="F166" s="12" t="s">
        <v>31</v>
      </c>
      <c r="G166" s="12"/>
      <c r="H166" s="12"/>
      <c r="I166" s="12"/>
      <c r="J166" s="5"/>
      <c r="K166" s="5"/>
      <c r="L166" s="5"/>
      <c r="M166" s="33"/>
      <c r="N166" s="3"/>
      <c r="O166" s="9"/>
    </row>
    <row r="167" spans="1:15" ht="21.6" customHeight="1" x14ac:dyDescent="0.3">
      <c r="A167" s="9"/>
      <c r="B167" s="10" t="s">
        <v>32</v>
      </c>
      <c r="C167" s="5"/>
      <c r="D167" s="5"/>
      <c r="E167" s="5"/>
      <c r="F167" s="34" t="s">
        <v>33</v>
      </c>
      <c r="G167" s="34" t="s">
        <v>34</v>
      </c>
      <c r="H167" s="34" t="s">
        <v>35</v>
      </c>
      <c r="I167" s="34" t="s">
        <v>36</v>
      </c>
      <c r="J167" s="34" t="s">
        <v>37</v>
      </c>
      <c r="K167" s="69" t="s">
        <v>38</v>
      </c>
      <c r="L167" s="69"/>
      <c r="M167" s="34" t="s">
        <v>39</v>
      </c>
      <c r="N167" s="34" t="s">
        <v>40</v>
      </c>
      <c r="O167" s="9"/>
    </row>
    <row r="168" spans="1:15" ht="21.6" customHeight="1" x14ac:dyDescent="0.3">
      <c r="A168" s="9"/>
      <c r="B168" s="35" t="s">
        <v>41</v>
      </c>
      <c r="C168" s="36" t="str">
        <f>IF(C161&gt;"",C161,"")</f>
        <v>PATTERSON MOLLIE</v>
      </c>
      <c r="D168" s="36" t="str">
        <f>IF(G161&gt;"",G161,"")</f>
        <v>LAVROVA Anastassiya</v>
      </c>
      <c r="E168" s="36" t="str">
        <f>IF(E161&gt;"",E161&amp;" - "&amp;I161,"")</f>
        <v/>
      </c>
      <c r="F168" s="37">
        <v>-8</v>
      </c>
      <c r="G168" s="37">
        <v>7</v>
      </c>
      <c r="H168" s="37">
        <v>10</v>
      </c>
      <c r="I168" s="37">
        <v>-7</v>
      </c>
      <c r="J168" s="37">
        <v>-5</v>
      </c>
      <c r="K168" s="38">
        <f>IF(ISBLANK(F168),"",COUNTIF(F168:J168,"&gt;=0"))</f>
        <v>2</v>
      </c>
      <c r="L168" s="39">
        <f>IF(ISBLANK(F168),"",(IF(LEFT(F168,1)="-",1,0)+IF(LEFT(G168,1)="-",1,0)+IF(LEFT(H168,1)="-",1,0)+IF(LEFT(I168,1)="-",1,0)+IF(LEFT(J168,1)="-",1,0)))</f>
        <v>3</v>
      </c>
      <c r="M168" s="40" t="str">
        <f t="shared" ref="M168:N172" si="7">IF(K168=3,1,"")</f>
        <v/>
      </c>
      <c r="N168" s="41">
        <f t="shared" si="7"/>
        <v>1</v>
      </c>
      <c r="O168" s="9"/>
    </row>
    <row r="169" spans="1:15" ht="21.6" customHeight="1" x14ac:dyDescent="0.3">
      <c r="A169" s="9"/>
      <c r="B169" s="35" t="s">
        <v>42</v>
      </c>
      <c r="C169" s="36" t="str">
        <f>IF(C162&gt;"",C162,"")</f>
        <v>BOLTON EMILY</v>
      </c>
      <c r="D169" s="36" t="str">
        <f>IF(G162&gt;"",G162,"")</f>
        <v>KHUSSEINOVA Gulchekhra</v>
      </c>
      <c r="E169" s="36" t="str">
        <f>IF(E162&gt;"",E162&amp;" - "&amp;I162,"")</f>
        <v/>
      </c>
      <c r="F169" s="37">
        <v>8</v>
      </c>
      <c r="G169" s="37">
        <v>9</v>
      </c>
      <c r="H169" s="37">
        <v>11</v>
      </c>
      <c r="I169" s="37"/>
      <c r="J169" s="37"/>
      <c r="K169" s="38">
        <f>IF(ISBLANK(F169),"",COUNTIF(F169:J169,"&gt;=0"))</f>
        <v>3</v>
      </c>
      <c r="L169" s="39">
        <f>IF(ISBLANK(F169),"",(IF(LEFT(F169,1)="-",1,0)+IF(LEFT(G169,1)="-",1,0)+IF(LEFT(H169,1)="-",1,0)+IF(LEFT(I169,1)="-",1,0)+IF(LEFT(J169,1)="-",1,0)))</f>
        <v>0</v>
      </c>
      <c r="M169" s="40">
        <f t="shared" si="7"/>
        <v>1</v>
      </c>
      <c r="N169" s="41" t="str">
        <f t="shared" si="7"/>
        <v/>
      </c>
      <c r="O169" s="9"/>
    </row>
    <row r="170" spans="1:15" ht="21.6" customHeight="1" x14ac:dyDescent="0.3">
      <c r="A170" s="9"/>
      <c r="B170" s="42" t="s">
        <v>43</v>
      </c>
      <c r="C170" s="36" t="str">
        <f>IF(C164&gt;"",C164&amp;" / "&amp;C165,"")</f>
        <v/>
      </c>
      <c r="D170" s="36" t="str">
        <f>IF(G164&gt;"",G164&amp;" / "&amp;G165,"")</f>
        <v/>
      </c>
      <c r="E170" s="43"/>
      <c r="F170" s="44">
        <v>-5</v>
      </c>
      <c r="G170" s="37">
        <v>12</v>
      </c>
      <c r="H170" s="37">
        <v>-6</v>
      </c>
      <c r="I170" s="45">
        <v>7</v>
      </c>
      <c r="J170" s="45">
        <v>-9</v>
      </c>
      <c r="K170" s="38">
        <f>IF(ISBLANK(F170),"",COUNTIF(F170:J170,"&gt;=0"))</f>
        <v>2</v>
      </c>
      <c r="L170" s="39">
        <f>IF(ISBLANK(F170),"",(IF(LEFT(F170,1)="-",1,0)+IF(LEFT(G170,1)="-",1,0)+IF(LEFT(H170,1)="-",1,0)+IF(LEFT(I170,1)="-",1,0)+IF(LEFT(J170,1)="-",1,0)))</f>
        <v>3</v>
      </c>
      <c r="M170" s="40" t="str">
        <f t="shared" si="7"/>
        <v/>
      </c>
      <c r="N170" s="41">
        <f t="shared" si="7"/>
        <v>1</v>
      </c>
      <c r="O170" s="9"/>
    </row>
    <row r="171" spans="1:15" ht="21.6" customHeight="1" x14ac:dyDescent="0.3">
      <c r="A171" s="9"/>
      <c r="B171" s="35" t="s">
        <v>44</v>
      </c>
      <c r="C171" s="36" t="str">
        <f>IF(C161&gt;"",C161,"")</f>
        <v>PATTERSON MOLLIE</v>
      </c>
      <c r="D171" s="36" t="str">
        <f>IF(G162&gt;"",G162,"")</f>
        <v>KHUSSEINOVA Gulchekhra</v>
      </c>
      <c r="E171" s="46"/>
      <c r="F171" s="47"/>
      <c r="G171" s="48"/>
      <c r="H171" s="45"/>
      <c r="I171" s="37"/>
      <c r="J171" s="37"/>
      <c r="K171" s="38" t="str">
        <f>IF(ISBLANK(F171),"",COUNTIF(F171:J171,"&gt;=0"))</f>
        <v/>
      </c>
      <c r="L171" s="39" t="str">
        <f>IF(ISBLANK(F171),"",(IF(LEFT(F171,1)="-",1,0)+IF(LEFT(G171,1)="-",1,0)+IF(LEFT(H171,1)="-",1,0)+IF(LEFT(I171,1)="-",1,0)+IF(LEFT(J171,1)="-",1,0)))</f>
        <v/>
      </c>
      <c r="M171" s="40" t="str">
        <f t="shared" si="7"/>
        <v/>
      </c>
      <c r="N171" s="41" t="str">
        <f t="shared" si="7"/>
        <v/>
      </c>
      <c r="O171" s="9"/>
    </row>
    <row r="172" spans="1:15" ht="21.6" customHeight="1" thickBot="1" x14ac:dyDescent="0.35">
      <c r="A172" s="62"/>
      <c r="B172" s="35" t="s">
        <v>45</v>
      </c>
      <c r="C172" s="36" t="str">
        <f>IF(C162&gt;"",C162,"")</f>
        <v>BOLTON EMILY</v>
      </c>
      <c r="D172" s="36" t="str">
        <f>IF(G161&gt;"",G161,"")</f>
        <v>LAVROVA Anastassiya</v>
      </c>
      <c r="E172" s="46"/>
      <c r="F172" s="44"/>
      <c r="G172" s="37"/>
      <c r="H172" s="37"/>
      <c r="I172" s="37"/>
      <c r="J172" s="37"/>
      <c r="K172" s="38" t="str">
        <f>IF(ISBLANK(F172),"",COUNTIF(F172:J172,"&gt;=0"))</f>
        <v/>
      </c>
      <c r="L172" s="39" t="str">
        <f>IF(ISBLANK(F172),"",(IF(LEFT(F172,1)="-",1,0)+IF(LEFT(G172,1)="-",1,0)+IF(LEFT(H172,1)="-",1,0)+IF(LEFT(I172,1)="-",1,0)+IF(LEFT(J172,1)="-",1,0)))</f>
        <v/>
      </c>
      <c r="M172" s="40" t="str">
        <f t="shared" si="7"/>
        <v/>
      </c>
      <c r="N172" s="41" t="str">
        <f t="shared" si="7"/>
        <v/>
      </c>
      <c r="O172" s="9"/>
    </row>
    <row r="173" spans="1:15" ht="21.6" customHeight="1" thickBot="1" x14ac:dyDescent="0.35">
      <c r="A173" s="62"/>
      <c r="B173" s="5"/>
      <c r="C173" s="5"/>
      <c r="D173" s="5"/>
      <c r="E173" s="5"/>
      <c r="F173" s="5"/>
      <c r="G173" s="5"/>
      <c r="H173" s="5"/>
      <c r="I173" s="49" t="s">
        <v>46</v>
      </c>
      <c r="J173" s="50"/>
      <c r="K173" s="51">
        <f>IF(ISBLANK(C161),"",SUM(K168:K172))</f>
        <v>7</v>
      </c>
      <c r="L173" s="51">
        <f>IF(ISBLANK(G161),"",SUM(L168:L172))</f>
        <v>6</v>
      </c>
      <c r="M173" s="52">
        <f>IF(ISBLANK(F168),"",SUM(M168:M172))</f>
        <v>1</v>
      </c>
      <c r="N173" s="53">
        <f>IF(ISBLANK(F168),"",SUM(N168:N172))</f>
        <v>2</v>
      </c>
      <c r="O173" s="13"/>
    </row>
    <row r="174" spans="1:15" ht="21.6" customHeight="1" x14ac:dyDescent="0.3">
      <c r="A174" s="62"/>
      <c r="B174" s="5" t="s">
        <v>47</v>
      </c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13"/>
    </row>
    <row r="175" spans="1:15" ht="21.6" customHeight="1" x14ac:dyDescent="0.3">
      <c r="A175" s="62"/>
      <c r="B175" s="54"/>
      <c r="C175" s="5" t="s">
        <v>48</v>
      </c>
      <c r="D175" s="5" t="s">
        <v>49</v>
      </c>
      <c r="E175" s="3"/>
      <c r="F175" s="5"/>
      <c r="G175" s="5" t="s">
        <v>50</v>
      </c>
      <c r="H175" s="3"/>
      <c r="I175" s="5"/>
      <c r="J175" s="3" t="s">
        <v>51</v>
      </c>
      <c r="K175" s="3"/>
      <c r="L175" s="5"/>
      <c r="M175" s="5"/>
      <c r="N175" s="5"/>
      <c r="O175" s="9"/>
    </row>
    <row r="176" spans="1:15" ht="21.6" customHeight="1" thickBot="1" x14ac:dyDescent="0.35">
      <c r="A176" s="63"/>
      <c r="B176" s="55"/>
      <c r="C176" s="56" t="str">
        <f>C160</f>
        <v>ENG 2</v>
      </c>
      <c r="D176" s="5" t="str">
        <f>G160</f>
        <v>KAZ 1</v>
      </c>
      <c r="E176" s="5"/>
      <c r="F176" s="5"/>
      <c r="G176" s="5"/>
      <c r="H176" s="5"/>
      <c r="I176" s="5"/>
      <c r="J176" s="70" t="str">
        <f>IF(M173=2,C160,IF(N173=2,G160,IF(M173=5,IF(N173=5,"tasan",""),"")))</f>
        <v>KAZ 1</v>
      </c>
      <c r="K176" s="70"/>
      <c r="L176" s="70"/>
      <c r="M176" s="70"/>
      <c r="N176" s="70"/>
      <c r="O176" s="59"/>
    </row>
    <row r="178" spans="1:15" ht="21.6" customHeight="1" x14ac:dyDescent="0.3">
      <c r="A178" s="62"/>
      <c r="B178" s="3">
        <v>9</v>
      </c>
      <c r="C178" s="4" t="s">
        <v>20</v>
      </c>
      <c r="D178" s="5"/>
      <c r="E178" s="5"/>
      <c r="F178" s="3"/>
      <c r="G178" s="6" t="s">
        <v>21</v>
      </c>
      <c r="H178" s="7"/>
      <c r="I178" s="8"/>
      <c r="J178" s="73">
        <v>43440</v>
      </c>
      <c r="K178" s="73"/>
      <c r="L178" s="73"/>
      <c r="M178" s="73"/>
      <c r="N178" s="73"/>
      <c r="O178" s="9"/>
    </row>
    <row r="179" spans="1:15" ht="21.6" customHeight="1" x14ac:dyDescent="0.3">
      <c r="A179" s="62"/>
      <c r="B179" s="10"/>
      <c r="C179" s="10" t="s">
        <v>22</v>
      </c>
      <c r="D179" s="5"/>
      <c r="E179" s="5"/>
      <c r="F179" s="3"/>
      <c r="G179" s="6" t="s">
        <v>23</v>
      </c>
      <c r="H179" s="7"/>
      <c r="I179" s="8"/>
      <c r="J179" s="71" t="s">
        <v>53</v>
      </c>
      <c r="K179" s="71"/>
      <c r="L179" s="71"/>
      <c r="M179" s="71"/>
      <c r="N179" s="71"/>
      <c r="O179" s="9"/>
    </row>
    <row r="180" spans="1:15" ht="21.6" customHeight="1" x14ac:dyDescent="0.3">
      <c r="A180" s="62"/>
      <c r="B180" s="3"/>
      <c r="C180" s="11"/>
      <c r="D180" s="5"/>
      <c r="E180" s="5"/>
      <c r="F180" s="5"/>
      <c r="G180" s="12"/>
      <c r="H180" s="5"/>
      <c r="I180" s="5"/>
      <c r="J180" s="5"/>
      <c r="K180" s="5"/>
      <c r="L180" s="5"/>
      <c r="M180" s="5"/>
      <c r="N180" s="5"/>
      <c r="O180" s="13"/>
    </row>
    <row r="181" spans="1:15" ht="21.6" customHeight="1" x14ac:dyDescent="0.3">
      <c r="A181" s="9"/>
      <c r="B181" s="14" t="s">
        <v>25</v>
      </c>
      <c r="C181" s="72" t="s">
        <v>111</v>
      </c>
      <c r="D181" s="72"/>
      <c r="E181" s="15"/>
      <c r="F181" s="14" t="s">
        <v>25</v>
      </c>
      <c r="G181" s="16" t="s">
        <v>75</v>
      </c>
      <c r="H181" s="17"/>
      <c r="I181" s="17"/>
      <c r="J181" s="17"/>
      <c r="K181" s="17"/>
      <c r="L181" s="17"/>
      <c r="M181" s="17"/>
      <c r="N181" s="18"/>
      <c r="O181" s="9"/>
    </row>
    <row r="182" spans="1:15" ht="21.6" customHeight="1" x14ac:dyDescent="0.3">
      <c r="A182" s="9"/>
      <c r="B182" s="19" t="s">
        <v>26</v>
      </c>
      <c r="C182" t="s">
        <v>188</v>
      </c>
      <c r="D182" s="67"/>
      <c r="E182" s="20"/>
      <c r="F182" s="21" t="s">
        <v>27</v>
      </c>
      <c r="G182" t="s">
        <v>190</v>
      </c>
      <c r="H182" s="68"/>
      <c r="I182" s="68"/>
      <c r="J182" s="68"/>
      <c r="K182" s="68"/>
      <c r="L182" s="68"/>
      <c r="M182" s="68"/>
      <c r="N182" s="68"/>
      <c r="O182" s="9"/>
    </row>
    <row r="183" spans="1:15" ht="21.6" customHeight="1" x14ac:dyDescent="0.3">
      <c r="A183" s="9"/>
      <c r="B183" s="22" t="s">
        <v>28</v>
      </c>
      <c r="C183" t="s">
        <v>189</v>
      </c>
      <c r="D183" s="67"/>
      <c r="E183" s="20"/>
      <c r="F183" s="23" t="s">
        <v>29</v>
      </c>
      <c r="G183" t="s">
        <v>191</v>
      </c>
      <c r="H183" s="67"/>
      <c r="I183" s="67"/>
      <c r="J183" s="67"/>
      <c r="K183" s="67"/>
      <c r="L183" s="67"/>
      <c r="M183" s="67"/>
      <c r="N183" s="67"/>
      <c r="O183" s="9"/>
    </row>
    <row r="184" spans="1:15" ht="21.6" customHeight="1" x14ac:dyDescent="0.3">
      <c r="A184" s="62"/>
      <c r="B184" s="24" t="s">
        <v>30</v>
      </c>
      <c r="C184" s="25"/>
      <c r="D184" s="26"/>
      <c r="E184" s="27"/>
      <c r="F184" s="24" t="s">
        <v>30</v>
      </c>
      <c r="G184" s="25"/>
      <c r="H184" s="28"/>
      <c r="I184" s="28"/>
      <c r="J184" s="28"/>
      <c r="K184" s="28"/>
      <c r="L184" s="28"/>
      <c r="M184" s="28"/>
      <c r="N184" s="28"/>
      <c r="O184" s="13"/>
    </row>
    <row r="185" spans="1:15" ht="21.6" customHeight="1" x14ac:dyDescent="0.3">
      <c r="A185" s="9"/>
      <c r="B185" s="29"/>
      <c r="C185" s="67"/>
      <c r="D185" s="67"/>
      <c r="E185" s="20"/>
      <c r="F185" s="30"/>
      <c r="G185" s="68"/>
      <c r="H185" s="68"/>
      <c r="I185" s="68"/>
      <c r="J185" s="68"/>
      <c r="K185" s="68"/>
      <c r="L185" s="68"/>
      <c r="M185" s="68"/>
      <c r="N185" s="68"/>
      <c r="O185" s="9"/>
    </row>
    <row r="186" spans="1:15" ht="21.6" customHeight="1" x14ac:dyDescent="0.3">
      <c r="A186" s="9"/>
      <c r="B186" s="31"/>
      <c r="C186" s="67"/>
      <c r="D186" s="67"/>
      <c r="E186" s="20"/>
      <c r="F186" s="32"/>
      <c r="G186" s="67"/>
      <c r="H186" s="67"/>
      <c r="I186" s="67"/>
      <c r="J186" s="67"/>
      <c r="K186" s="67"/>
      <c r="L186" s="67"/>
      <c r="M186" s="67"/>
      <c r="N186" s="67"/>
      <c r="O186" s="9"/>
    </row>
    <row r="187" spans="1:15" ht="21.6" customHeight="1" x14ac:dyDescent="0.3">
      <c r="A187" s="62"/>
      <c r="B187" s="5"/>
      <c r="C187" s="5"/>
      <c r="D187" s="5"/>
      <c r="E187" s="5"/>
      <c r="F187" s="12" t="s">
        <v>31</v>
      </c>
      <c r="G187" s="12"/>
      <c r="H187" s="12"/>
      <c r="I187" s="12"/>
      <c r="J187" s="5"/>
      <c r="K187" s="5"/>
      <c r="L187" s="5"/>
      <c r="M187" s="33"/>
      <c r="N187" s="3"/>
      <c r="O187" s="13"/>
    </row>
    <row r="188" spans="1:15" ht="21.6" customHeight="1" x14ac:dyDescent="0.3">
      <c r="A188" s="62"/>
      <c r="B188" s="10" t="s">
        <v>32</v>
      </c>
      <c r="C188" s="5"/>
      <c r="D188" s="5"/>
      <c r="E188" s="5"/>
      <c r="F188" s="34" t="s">
        <v>33</v>
      </c>
      <c r="G188" s="34" t="s">
        <v>34</v>
      </c>
      <c r="H188" s="34" t="s">
        <v>35</v>
      </c>
      <c r="I188" s="34" t="s">
        <v>36</v>
      </c>
      <c r="J188" s="34" t="s">
        <v>37</v>
      </c>
      <c r="K188" s="69" t="s">
        <v>38</v>
      </c>
      <c r="L188" s="69"/>
      <c r="M188" s="34" t="s">
        <v>39</v>
      </c>
      <c r="N188" s="34" t="s">
        <v>40</v>
      </c>
      <c r="O188" s="9"/>
    </row>
    <row r="189" spans="1:15" ht="21.6" customHeight="1" x14ac:dyDescent="0.3">
      <c r="A189" s="9"/>
      <c r="B189" s="35" t="s">
        <v>41</v>
      </c>
      <c r="C189" s="36" t="str">
        <f>IF(C182&gt;"",C182,"")</f>
        <v>KIM JIMIN</v>
      </c>
      <c r="D189" s="36" t="str">
        <f>IF(G182&gt;"",G182,"")</f>
        <v>Chernova Daria</v>
      </c>
      <c r="E189" s="36" t="str">
        <f>IF(E182&gt;"",E182&amp;" - "&amp;I182,"")</f>
        <v/>
      </c>
      <c r="F189" s="37">
        <v>-7</v>
      </c>
      <c r="G189" s="37">
        <v>-7</v>
      </c>
      <c r="H189" s="37">
        <v>-12</v>
      </c>
      <c r="I189" s="37"/>
      <c r="J189" s="37"/>
      <c r="K189" s="38">
        <f>IF(ISBLANK(F189),"",COUNTIF(F189:J189,"&gt;=0"))</f>
        <v>0</v>
      </c>
      <c r="L189" s="39">
        <f>IF(ISBLANK(F189),"",(IF(LEFT(F189,1)="-",1,0)+IF(LEFT(G189,1)="-",1,0)+IF(LEFT(H189,1)="-",1,0)+IF(LEFT(I189,1)="-",1,0)+IF(LEFT(J189,1)="-",1,0)))</f>
        <v>3</v>
      </c>
      <c r="M189" s="40" t="str">
        <f t="shared" ref="M189:N193" si="8">IF(K189=3,1,"")</f>
        <v/>
      </c>
      <c r="N189" s="41">
        <f t="shared" si="8"/>
        <v>1</v>
      </c>
      <c r="O189" s="9"/>
    </row>
    <row r="190" spans="1:15" ht="21.6" customHeight="1" x14ac:dyDescent="0.3">
      <c r="A190" s="9"/>
      <c r="B190" s="35" t="s">
        <v>42</v>
      </c>
      <c r="C190" s="36" t="str">
        <f>IF(C183&gt;"",C183,"")</f>
        <v>KWON AHHYEON</v>
      </c>
      <c r="D190" s="36" t="str">
        <f>IF(G183&gt;"",G183,"")</f>
        <v>Abraamian Elizabet</v>
      </c>
      <c r="E190" s="36" t="str">
        <f>IF(E183&gt;"",E183&amp;" - "&amp;I183,"")</f>
        <v/>
      </c>
      <c r="F190" s="37">
        <v>-9</v>
      </c>
      <c r="G190" s="37">
        <v>-6</v>
      </c>
      <c r="H190" s="37">
        <v>-6</v>
      </c>
      <c r="I190" s="37"/>
      <c r="J190" s="37"/>
      <c r="K190" s="38">
        <f>IF(ISBLANK(F190),"",COUNTIF(F190:J190,"&gt;=0"))</f>
        <v>0</v>
      </c>
      <c r="L190" s="39">
        <f>IF(ISBLANK(F190),"",(IF(LEFT(F190,1)="-",1,0)+IF(LEFT(G190,1)="-",1,0)+IF(LEFT(H190,1)="-",1,0)+IF(LEFT(I190,1)="-",1,0)+IF(LEFT(J190,1)="-",1,0)))</f>
        <v>3</v>
      </c>
      <c r="M190" s="40" t="str">
        <f t="shared" si="8"/>
        <v/>
      </c>
      <c r="N190" s="41">
        <f t="shared" si="8"/>
        <v>1</v>
      </c>
      <c r="O190" s="9"/>
    </row>
    <row r="191" spans="1:15" ht="21.6" customHeight="1" x14ac:dyDescent="0.3">
      <c r="A191" s="9"/>
      <c r="B191" s="42" t="s">
        <v>43</v>
      </c>
      <c r="C191" s="36" t="str">
        <f>IF(C185&gt;"",C185&amp;" / "&amp;C186,"")</f>
        <v/>
      </c>
      <c r="D191" s="36" t="str">
        <f>IF(G185&gt;"",G185&amp;" / "&amp;G186,"")</f>
        <v/>
      </c>
      <c r="E191" s="43"/>
      <c r="F191" s="44"/>
      <c r="G191" s="37"/>
      <c r="H191" s="37"/>
      <c r="I191" s="45"/>
      <c r="J191" s="45"/>
      <c r="K191" s="38" t="str">
        <f>IF(ISBLANK(F191),"",COUNTIF(F191:J191,"&gt;=0"))</f>
        <v/>
      </c>
      <c r="L191" s="39" t="str">
        <f>IF(ISBLANK(F191),"",(IF(LEFT(F191,1)="-",1,0)+IF(LEFT(G191,1)="-",1,0)+IF(LEFT(H191,1)="-",1,0)+IF(LEFT(I191,1)="-",1,0)+IF(LEFT(J191,1)="-",1,0)))</f>
        <v/>
      </c>
      <c r="M191" s="40" t="str">
        <f t="shared" si="8"/>
        <v/>
      </c>
      <c r="N191" s="41" t="str">
        <f t="shared" si="8"/>
        <v/>
      </c>
      <c r="O191" s="9"/>
    </row>
    <row r="192" spans="1:15" ht="21.6" customHeight="1" x14ac:dyDescent="0.3">
      <c r="A192" s="9"/>
      <c r="B192" s="35" t="s">
        <v>44</v>
      </c>
      <c r="C192" s="36" t="str">
        <f>IF(C182&gt;"",C182,"")</f>
        <v>KIM JIMIN</v>
      </c>
      <c r="D192" s="36" t="str">
        <f>IF(G183&gt;"",G183,"")</f>
        <v>Abraamian Elizabet</v>
      </c>
      <c r="E192" s="46"/>
      <c r="F192" s="47"/>
      <c r="G192" s="48"/>
      <c r="H192" s="45"/>
      <c r="I192" s="37"/>
      <c r="J192" s="37"/>
      <c r="K192" s="38" t="str">
        <f>IF(ISBLANK(F192),"",COUNTIF(F192:J192,"&gt;=0"))</f>
        <v/>
      </c>
      <c r="L192" s="39" t="str">
        <f>IF(ISBLANK(F192),"",(IF(LEFT(F192,1)="-",1,0)+IF(LEFT(G192,1)="-",1,0)+IF(LEFT(H192,1)="-",1,0)+IF(LEFT(I192,1)="-",1,0)+IF(LEFT(J192,1)="-",1,0)))</f>
        <v/>
      </c>
      <c r="M192" s="40" t="str">
        <f t="shared" si="8"/>
        <v/>
      </c>
      <c r="N192" s="41" t="str">
        <f t="shared" si="8"/>
        <v/>
      </c>
      <c r="O192" s="9"/>
    </row>
    <row r="193" spans="1:15" ht="21.6" customHeight="1" thickBot="1" x14ac:dyDescent="0.35">
      <c r="A193" s="9"/>
      <c r="B193" s="35" t="s">
        <v>45</v>
      </c>
      <c r="C193" s="36" t="str">
        <f>IF(C183&gt;"",C183,"")</f>
        <v>KWON AHHYEON</v>
      </c>
      <c r="D193" s="36" t="str">
        <f>IF(G182&gt;"",G182,"")</f>
        <v>Chernova Daria</v>
      </c>
      <c r="E193" s="46"/>
      <c r="F193" s="44"/>
      <c r="G193" s="37"/>
      <c r="H193" s="37"/>
      <c r="I193" s="37"/>
      <c r="J193" s="37"/>
      <c r="K193" s="38" t="str">
        <f>IF(ISBLANK(F193),"",COUNTIF(F193:J193,"&gt;=0"))</f>
        <v/>
      </c>
      <c r="L193" s="39" t="str">
        <f>IF(ISBLANK(F193),"",(IF(LEFT(F193,1)="-",1,0)+IF(LEFT(G193,1)="-",1,0)+IF(LEFT(H193,1)="-",1,0)+IF(LEFT(I193,1)="-",1,0)+IF(LEFT(J193,1)="-",1,0)))</f>
        <v/>
      </c>
      <c r="M193" s="40" t="str">
        <f t="shared" si="8"/>
        <v/>
      </c>
      <c r="N193" s="41" t="str">
        <f t="shared" si="8"/>
        <v/>
      </c>
      <c r="O193" s="9"/>
    </row>
    <row r="194" spans="1:15" ht="21.6" customHeight="1" thickBot="1" x14ac:dyDescent="0.35">
      <c r="A194" s="62"/>
      <c r="B194" s="5"/>
      <c r="C194" s="5"/>
      <c r="D194" s="5"/>
      <c r="E194" s="5"/>
      <c r="F194" s="5"/>
      <c r="G194" s="5"/>
      <c r="H194" s="5"/>
      <c r="I194" s="49" t="s">
        <v>46</v>
      </c>
      <c r="J194" s="50"/>
      <c r="K194" s="51">
        <f>IF(ISBLANK(C182),"",SUM(K189:K193))</f>
        <v>0</v>
      </c>
      <c r="L194" s="51">
        <f>IF(ISBLANK(G182),"",SUM(L189:L193))</f>
        <v>6</v>
      </c>
      <c r="M194" s="52">
        <f>IF(ISBLANK(F189),"",SUM(M189:M193))</f>
        <v>0</v>
      </c>
      <c r="N194" s="53">
        <f>IF(ISBLANK(F189),"",SUM(N189:N193))</f>
        <v>2</v>
      </c>
      <c r="O194" s="9"/>
    </row>
    <row r="195" spans="1:15" ht="21.6" customHeight="1" x14ac:dyDescent="0.3">
      <c r="A195" s="62"/>
      <c r="B195" s="5" t="s">
        <v>47</v>
      </c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13"/>
    </row>
    <row r="196" spans="1:15" ht="21.6" customHeight="1" x14ac:dyDescent="0.3">
      <c r="A196" s="62"/>
      <c r="B196" s="54"/>
      <c r="C196" s="5" t="s">
        <v>48</v>
      </c>
      <c r="D196" s="5" t="s">
        <v>49</v>
      </c>
      <c r="E196" s="3"/>
      <c r="F196" s="5"/>
      <c r="G196" s="5" t="s">
        <v>50</v>
      </c>
      <c r="H196" s="3"/>
      <c r="I196" s="5"/>
      <c r="J196" s="3" t="s">
        <v>51</v>
      </c>
      <c r="K196" s="3"/>
      <c r="L196" s="5"/>
      <c r="M196" s="5"/>
      <c r="N196" s="5"/>
      <c r="O196" s="13"/>
    </row>
    <row r="197" spans="1:15" ht="21.6" customHeight="1" thickBot="1" x14ac:dyDescent="0.35">
      <c r="A197" s="62"/>
      <c r="B197" s="55"/>
      <c r="C197" s="56" t="str">
        <f>C181</f>
        <v>KOR 1</v>
      </c>
      <c r="D197" s="5" t="str">
        <f>G181</f>
        <v>RUS 1</v>
      </c>
      <c r="E197" s="5"/>
      <c r="F197" s="5"/>
      <c r="G197" s="5"/>
      <c r="H197" s="5"/>
      <c r="I197" s="5"/>
      <c r="J197" s="70" t="str">
        <f>IF(M194=2,C181,IF(N194=2,G181,IF(M194=5,IF(N194=5,"tasan",""),"")))</f>
        <v>RUS 1</v>
      </c>
      <c r="K197" s="70"/>
      <c r="L197" s="70"/>
      <c r="M197" s="70"/>
      <c r="N197" s="70"/>
      <c r="O197" s="9"/>
    </row>
    <row r="198" spans="1:15" ht="21.6" customHeight="1" x14ac:dyDescent="0.3">
      <c r="A198" s="63"/>
      <c r="B198" s="57"/>
      <c r="C198" s="57"/>
      <c r="D198" s="57"/>
      <c r="E198" s="57"/>
      <c r="F198" s="57"/>
      <c r="G198" s="57"/>
      <c r="H198" s="57"/>
      <c r="I198" s="57"/>
      <c r="J198" s="58"/>
      <c r="K198" s="58"/>
      <c r="L198" s="58"/>
      <c r="M198" s="58"/>
      <c r="N198" s="58"/>
      <c r="O198" s="59"/>
    </row>
    <row r="200" spans="1:15" ht="21.6" customHeight="1" x14ac:dyDescent="0.3">
      <c r="A200" s="62"/>
      <c r="B200" s="3">
        <v>10</v>
      </c>
      <c r="C200" s="4" t="s">
        <v>20</v>
      </c>
      <c r="D200" s="5"/>
      <c r="E200" s="5"/>
      <c r="F200" s="3"/>
      <c r="G200" s="6" t="s">
        <v>21</v>
      </c>
      <c r="H200" s="7"/>
      <c r="I200" s="8"/>
      <c r="J200" s="73">
        <v>43440</v>
      </c>
      <c r="K200" s="73"/>
      <c r="L200" s="73"/>
      <c r="M200" s="73"/>
      <c r="N200" s="73"/>
      <c r="O200" s="9"/>
    </row>
    <row r="201" spans="1:15" ht="21.6" customHeight="1" x14ac:dyDescent="0.3">
      <c r="A201" s="62"/>
      <c r="B201" s="10"/>
      <c r="C201" s="10" t="s">
        <v>22</v>
      </c>
      <c r="D201" s="5"/>
      <c r="E201" s="5"/>
      <c r="F201" s="3"/>
      <c r="G201" s="6" t="s">
        <v>23</v>
      </c>
      <c r="H201" s="7"/>
      <c r="I201" s="8"/>
      <c r="J201" s="71" t="s">
        <v>53</v>
      </c>
      <c r="K201" s="71"/>
      <c r="L201" s="71"/>
      <c r="M201" s="71"/>
      <c r="N201" s="71"/>
      <c r="O201" s="9"/>
    </row>
    <row r="202" spans="1:15" ht="21.6" customHeight="1" x14ac:dyDescent="0.3">
      <c r="A202" s="62"/>
      <c r="B202" s="3"/>
      <c r="C202" s="11"/>
      <c r="D202" s="5"/>
      <c r="E202" s="5"/>
      <c r="F202" s="5"/>
      <c r="G202" s="12"/>
      <c r="H202" s="5"/>
      <c r="I202" s="5"/>
      <c r="J202" s="5"/>
      <c r="K202" s="5"/>
      <c r="L202" s="5"/>
      <c r="M202" s="5"/>
      <c r="N202" s="5"/>
      <c r="O202" s="13"/>
    </row>
    <row r="203" spans="1:15" ht="21.6" customHeight="1" x14ac:dyDescent="0.3">
      <c r="A203" s="9"/>
      <c r="B203" s="14" t="s">
        <v>25</v>
      </c>
      <c r="C203" s="72" t="s">
        <v>55</v>
      </c>
      <c r="D203" s="72"/>
      <c r="E203" s="15"/>
      <c r="F203" s="14" t="s">
        <v>25</v>
      </c>
      <c r="G203" s="16" t="s">
        <v>192</v>
      </c>
      <c r="H203" s="17"/>
      <c r="I203" s="17"/>
      <c r="J203" s="17"/>
      <c r="K203" s="17"/>
      <c r="L203" s="17"/>
      <c r="M203" s="17"/>
      <c r="N203" s="18"/>
      <c r="O203" s="9"/>
    </row>
    <row r="204" spans="1:15" ht="21.6" customHeight="1" x14ac:dyDescent="0.3">
      <c r="A204" s="9"/>
      <c r="B204" s="19" t="s">
        <v>26</v>
      </c>
      <c r="C204" t="s">
        <v>193</v>
      </c>
      <c r="D204" s="67"/>
      <c r="E204" s="20"/>
      <c r="F204" s="21" t="s">
        <v>27</v>
      </c>
      <c r="G204" t="s">
        <v>195</v>
      </c>
      <c r="H204" s="68"/>
      <c r="I204" s="68"/>
      <c r="J204" s="68"/>
      <c r="K204" s="68"/>
      <c r="L204" s="68"/>
      <c r="M204" s="68"/>
      <c r="N204" s="68"/>
      <c r="O204" s="9"/>
    </row>
    <row r="205" spans="1:15" ht="21.6" customHeight="1" x14ac:dyDescent="0.3">
      <c r="A205" s="9"/>
      <c r="B205" s="22" t="s">
        <v>28</v>
      </c>
      <c r="C205" t="s">
        <v>194</v>
      </c>
      <c r="D205" s="67"/>
      <c r="E205" s="20"/>
      <c r="F205" s="23" t="s">
        <v>29</v>
      </c>
      <c r="G205" t="s">
        <v>196</v>
      </c>
      <c r="H205" s="67"/>
      <c r="I205" s="67"/>
      <c r="J205" s="67"/>
      <c r="K205" s="67"/>
      <c r="L205" s="67"/>
      <c r="M205" s="67"/>
      <c r="N205" s="67"/>
      <c r="O205" s="9"/>
    </row>
    <row r="206" spans="1:15" ht="21.6" customHeight="1" x14ac:dyDescent="0.3">
      <c r="A206" s="62"/>
      <c r="B206" s="24" t="s">
        <v>30</v>
      </c>
      <c r="C206" s="25"/>
      <c r="D206" s="26"/>
      <c r="E206" s="27"/>
      <c r="F206" s="24" t="s">
        <v>30</v>
      </c>
      <c r="G206" s="25"/>
      <c r="H206" s="28"/>
      <c r="I206" s="28"/>
      <c r="J206" s="28"/>
      <c r="K206" s="28"/>
      <c r="L206" s="28"/>
      <c r="M206" s="28"/>
      <c r="N206" s="28"/>
      <c r="O206" s="13"/>
    </row>
    <row r="207" spans="1:15" ht="21.6" customHeight="1" x14ac:dyDescent="0.3">
      <c r="A207" s="9"/>
      <c r="B207" s="29"/>
      <c r="C207" s="67"/>
      <c r="D207" s="67"/>
      <c r="E207" s="20"/>
      <c r="F207" s="30"/>
      <c r="G207" s="68"/>
      <c r="H207" s="68"/>
      <c r="I207" s="68"/>
      <c r="J207" s="68"/>
      <c r="K207" s="68"/>
      <c r="L207" s="68"/>
      <c r="M207" s="68"/>
      <c r="N207" s="68"/>
      <c r="O207" s="9"/>
    </row>
    <row r="208" spans="1:15" ht="21.6" customHeight="1" x14ac:dyDescent="0.3">
      <c r="A208" s="9"/>
      <c r="B208" s="31"/>
      <c r="C208" s="67"/>
      <c r="D208" s="67"/>
      <c r="E208" s="20"/>
      <c r="F208" s="32"/>
      <c r="G208" s="67"/>
      <c r="H208" s="67"/>
      <c r="I208" s="67"/>
      <c r="J208" s="67"/>
      <c r="K208" s="67"/>
      <c r="L208" s="67"/>
      <c r="M208" s="67"/>
      <c r="N208" s="67"/>
      <c r="O208" s="9"/>
    </row>
    <row r="209" spans="1:15" ht="21.6" customHeight="1" x14ac:dyDescent="0.3">
      <c r="A209" s="62"/>
      <c r="B209" s="5"/>
      <c r="C209" s="5"/>
      <c r="D209" s="5"/>
      <c r="E209" s="5"/>
      <c r="F209" s="12" t="s">
        <v>31</v>
      </c>
      <c r="G209" s="12"/>
      <c r="H209" s="12"/>
      <c r="I209" s="12"/>
      <c r="J209" s="5"/>
      <c r="K209" s="5"/>
      <c r="L209" s="5"/>
      <c r="M209" s="33"/>
      <c r="N209" s="3"/>
      <c r="O209" s="13"/>
    </row>
    <row r="210" spans="1:15" ht="21.6" customHeight="1" x14ac:dyDescent="0.3">
      <c r="A210" s="62"/>
      <c r="B210" s="10" t="s">
        <v>32</v>
      </c>
      <c r="C210" s="5"/>
      <c r="D210" s="5"/>
      <c r="E210" s="5"/>
      <c r="F210" s="34" t="s">
        <v>33</v>
      </c>
      <c r="G210" s="34" t="s">
        <v>34</v>
      </c>
      <c r="H210" s="34" t="s">
        <v>35</v>
      </c>
      <c r="I210" s="34" t="s">
        <v>36</v>
      </c>
      <c r="J210" s="34" t="s">
        <v>37</v>
      </c>
      <c r="K210" s="69" t="s">
        <v>38</v>
      </c>
      <c r="L210" s="69"/>
      <c r="M210" s="34" t="s">
        <v>39</v>
      </c>
      <c r="N210" s="34" t="s">
        <v>40</v>
      </c>
      <c r="O210" s="9"/>
    </row>
    <row r="211" spans="1:15" ht="21.6" customHeight="1" x14ac:dyDescent="0.3">
      <c r="A211" s="9"/>
      <c r="B211" s="35" t="s">
        <v>41</v>
      </c>
      <c r="C211" s="36" t="str">
        <f>IF(C204&gt;"",C204,"")</f>
        <v>NAKAHATA NATSUMI</v>
      </c>
      <c r="D211" s="36" t="str">
        <f>IF(G204&gt;"",G204,"")</f>
        <v>Riliskyte Emilija</v>
      </c>
      <c r="E211" s="36" t="str">
        <f>IF(E204&gt;"",E204&amp;" - "&amp;I204,"")</f>
        <v/>
      </c>
      <c r="F211" s="37">
        <v>10</v>
      </c>
      <c r="G211" s="37">
        <v>1</v>
      </c>
      <c r="H211" s="37">
        <v>7</v>
      </c>
      <c r="I211" s="37"/>
      <c r="J211" s="37"/>
      <c r="K211" s="38">
        <f>IF(ISBLANK(F211),"",COUNTIF(F211:J211,"&gt;=0"))</f>
        <v>3</v>
      </c>
      <c r="L211" s="39">
        <f>IF(ISBLANK(F211),"",(IF(LEFT(F211,1)="-",1,0)+IF(LEFT(G211,1)="-",1,0)+IF(LEFT(H211,1)="-",1,0)+IF(LEFT(I211,1)="-",1,0)+IF(LEFT(J211,1)="-",1,0)))</f>
        <v>0</v>
      </c>
      <c r="M211" s="40">
        <f t="shared" ref="M211:N215" si="9">IF(K211=3,1,"")</f>
        <v>1</v>
      </c>
      <c r="N211" s="41" t="str">
        <f t="shared" si="9"/>
        <v/>
      </c>
      <c r="O211" s="9"/>
    </row>
    <row r="212" spans="1:15" ht="21.6" customHeight="1" x14ac:dyDescent="0.3">
      <c r="A212" s="9"/>
      <c r="B212" s="35" t="s">
        <v>42</v>
      </c>
      <c r="C212" s="36" t="str">
        <f>IF(C205&gt;"",C205,"")</f>
        <v>TOKUNAGA MIKO</v>
      </c>
      <c r="D212" s="36" t="str">
        <f>IF(G205&gt;"",G205,"")</f>
        <v>Riliskyte Kornelija</v>
      </c>
      <c r="E212" s="36" t="str">
        <f>IF(E205&gt;"",E205&amp;" - "&amp;I205,"")</f>
        <v/>
      </c>
      <c r="F212" s="37">
        <v>8</v>
      </c>
      <c r="G212" s="37">
        <v>5</v>
      </c>
      <c r="H212" s="37">
        <v>7</v>
      </c>
      <c r="I212" s="37"/>
      <c r="J212" s="37"/>
      <c r="K212" s="38">
        <f>IF(ISBLANK(F212),"",COUNTIF(F212:J212,"&gt;=0"))</f>
        <v>3</v>
      </c>
      <c r="L212" s="39">
        <f>IF(ISBLANK(F212),"",(IF(LEFT(F212,1)="-",1,0)+IF(LEFT(G212,1)="-",1,0)+IF(LEFT(H212,1)="-",1,0)+IF(LEFT(I212,1)="-",1,0)+IF(LEFT(J212,1)="-",1,0)))</f>
        <v>0</v>
      </c>
      <c r="M212" s="40">
        <f t="shared" si="9"/>
        <v>1</v>
      </c>
      <c r="N212" s="41" t="str">
        <f t="shared" si="9"/>
        <v/>
      </c>
      <c r="O212" s="9"/>
    </row>
    <row r="213" spans="1:15" ht="21.6" customHeight="1" x14ac:dyDescent="0.3">
      <c r="A213" s="9"/>
      <c r="B213" s="42" t="s">
        <v>43</v>
      </c>
      <c r="C213" s="36" t="str">
        <f>IF(C207&gt;"",C207&amp;" / "&amp;C208,"")</f>
        <v/>
      </c>
      <c r="D213" s="36" t="str">
        <f>IF(G207&gt;"",G207&amp;" / "&amp;G208,"")</f>
        <v/>
      </c>
      <c r="E213" s="43"/>
      <c r="F213" s="44"/>
      <c r="G213" s="37"/>
      <c r="H213" s="37"/>
      <c r="I213" s="45"/>
      <c r="J213" s="45"/>
      <c r="K213" s="38" t="str">
        <f>IF(ISBLANK(F213),"",COUNTIF(F213:J213,"&gt;=0"))</f>
        <v/>
      </c>
      <c r="L213" s="39" t="str">
        <f>IF(ISBLANK(F213),"",(IF(LEFT(F213,1)="-",1,0)+IF(LEFT(G213,1)="-",1,0)+IF(LEFT(H213,1)="-",1,0)+IF(LEFT(I213,1)="-",1,0)+IF(LEFT(J213,1)="-",1,0)))</f>
        <v/>
      </c>
      <c r="M213" s="40" t="str">
        <f t="shared" si="9"/>
        <v/>
      </c>
      <c r="N213" s="41" t="str">
        <f t="shared" si="9"/>
        <v/>
      </c>
      <c r="O213" s="9"/>
    </row>
    <row r="214" spans="1:15" ht="21.6" customHeight="1" x14ac:dyDescent="0.3">
      <c r="A214" s="9"/>
      <c r="B214" s="35" t="s">
        <v>44</v>
      </c>
      <c r="C214" s="36" t="str">
        <f>IF(C204&gt;"",C204,"")</f>
        <v>NAKAHATA NATSUMI</v>
      </c>
      <c r="D214" s="36" t="str">
        <f>IF(G205&gt;"",G205,"")</f>
        <v>Riliskyte Kornelija</v>
      </c>
      <c r="E214" s="46"/>
      <c r="F214" s="47"/>
      <c r="G214" s="48"/>
      <c r="H214" s="45"/>
      <c r="I214" s="37"/>
      <c r="J214" s="37"/>
      <c r="K214" s="38" t="str">
        <f>IF(ISBLANK(F214),"",COUNTIF(F214:J214,"&gt;=0"))</f>
        <v/>
      </c>
      <c r="L214" s="39" t="str">
        <f>IF(ISBLANK(F214),"",(IF(LEFT(F214,1)="-",1,0)+IF(LEFT(G214,1)="-",1,0)+IF(LEFT(H214,1)="-",1,0)+IF(LEFT(I214,1)="-",1,0)+IF(LEFT(J214,1)="-",1,0)))</f>
        <v/>
      </c>
      <c r="M214" s="40" t="str">
        <f t="shared" si="9"/>
        <v/>
      </c>
      <c r="N214" s="41" t="str">
        <f t="shared" si="9"/>
        <v/>
      </c>
      <c r="O214" s="9"/>
    </row>
    <row r="215" spans="1:15" ht="21.6" customHeight="1" thickBot="1" x14ac:dyDescent="0.35">
      <c r="A215" s="9"/>
      <c r="B215" s="35" t="s">
        <v>45</v>
      </c>
      <c r="C215" s="36" t="str">
        <f>IF(C205&gt;"",C205,"")</f>
        <v>TOKUNAGA MIKO</v>
      </c>
      <c r="D215" s="36" t="str">
        <f>IF(G204&gt;"",G204,"")</f>
        <v>Riliskyte Emilija</v>
      </c>
      <c r="E215" s="46"/>
      <c r="F215" s="44"/>
      <c r="G215" s="37"/>
      <c r="H215" s="37"/>
      <c r="I215" s="37"/>
      <c r="J215" s="37"/>
      <c r="K215" s="38" t="str">
        <f>IF(ISBLANK(F215),"",COUNTIF(F215:J215,"&gt;=0"))</f>
        <v/>
      </c>
      <c r="L215" s="39" t="str">
        <f>IF(ISBLANK(F215),"",(IF(LEFT(F215,1)="-",1,0)+IF(LEFT(G215,1)="-",1,0)+IF(LEFT(H215,1)="-",1,0)+IF(LEFT(I215,1)="-",1,0)+IF(LEFT(J215,1)="-",1,0)))</f>
        <v/>
      </c>
      <c r="M215" s="40" t="str">
        <f t="shared" si="9"/>
        <v/>
      </c>
      <c r="N215" s="41" t="str">
        <f t="shared" si="9"/>
        <v/>
      </c>
      <c r="O215" s="9"/>
    </row>
    <row r="216" spans="1:15" ht="21.6" customHeight="1" thickBot="1" x14ac:dyDescent="0.35">
      <c r="A216" s="62"/>
      <c r="B216" s="5"/>
      <c r="C216" s="5"/>
      <c r="D216" s="5"/>
      <c r="E216" s="5"/>
      <c r="F216" s="5"/>
      <c r="G216" s="5"/>
      <c r="H216" s="5"/>
      <c r="I216" s="49" t="s">
        <v>46</v>
      </c>
      <c r="J216" s="50"/>
      <c r="K216" s="51">
        <f>IF(ISBLANK(C204),"",SUM(K211:K215))</f>
        <v>6</v>
      </c>
      <c r="L216" s="51">
        <f>IF(ISBLANK(G204),"",SUM(L211:L215))</f>
        <v>0</v>
      </c>
      <c r="M216" s="52">
        <f>IF(ISBLANK(F211),"",SUM(M211:M215))</f>
        <v>2</v>
      </c>
      <c r="N216" s="53">
        <f>IF(ISBLANK(F211),"",SUM(N211:N215))</f>
        <v>0</v>
      </c>
      <c r="O216" s="9"/>
    </row>
    <row r="217" spans="1:15" ht="21.6" customHeight="1" x14ac:dyDescent="0.3">
      <c r="A217" s="62"/>
      <c r="B217" s="5" t="s">
        <v>47</v>
      </c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13"/>
    </row>
    <row r="218" spans="1:15" ht="21.6" customHeight="1" x14ac:dyDescent="0.3">
      <c r="A218" s="62"/>
      <c r="B218" s="54"/>
      <c r="C218" s="5" t="s">
        <v>48</v>
      </c>
      <c r="D218" s="5" t="s">
        <v>49</v>
      </c>
      <c r="E218" s="3"/>
      <c r="F218" s="5"/>
      <c r="G218" s="5" t="s">
        <v>50</v>
      </c>
      <c r="H218" s="3"/>
      <c r="I218" s="5"/>
      <c r="J218" s="3" t="s">
        <v>51</v>
      </c>
      <c r="K218" s="3"/>
      <c r="L218" s="5"/>
      <c r="M218" s="5"/>
      <c r="N218" s="5"/>
      <c r="O218" s="13"/>
    </row>
    <row r="219" spans="1:15" ht="21.6" customHeight="1" thickBot="1" x14ac:dyDescent="0.35">
      <c r="A219" s="62"/>
      <c r="B219" s="55"/>
      <c r="C219" s="56" t="str">
        <f>C203</f>
        <v>JPN 2</v>
      </c>
      <c r="D219" s="5" t="str">
        <f>G203</f>
        <v>LTU</v>
      </c>
      <c r="E219" s="5"/>
      <c r="F219" s="5"/>
      <c r="G219" s="5"/>
      <c r="H219" s="5"/>
      <c r="I219" s="5"/>
      <c r="J219" s="70" t="str">
        <f>IF(M216=2,C203,IF(N216=2,G203,IF(M216=5,IF(N216=5,"tasan",""),"")))</f>
        <v>JPN 2</v>
      </c>
      <c r="K219" s="70"/>
      <c r="L219" s="70"/>
      <c r="M219" s="70"/>
      <c r="N219" s="70"/>
      <c r="O219" s="9"/>
    </row>
    <row r="220" spans="1:15" ht="21.6" customHeight="1" x14ac:dyDescent="0.3">
      <c r="A220" s="63"/>
      <c r="B220" s="57"/>
      <c r="C220" s="57"/>
      <c r="D220" s="57"/>
      <c r="E220" s="57"/>
      <c r="F220" s="57"/>
      <c r="G220" s="57"/>
      <c r="H220" s="57"/>
      <c r="I220" s="57"/>
      <c r="J220" s="58"/>
      <c r="K220" s="58"/>
      <c r="L220" s="58"/>
      <c r="M220" s="58"/>
      <c r="N220" s="58"/>
      <c r="O220" s="59"/>
    </row>
    <row r="222" spans="1:15" ht="21.6" customHeight="1" x14ac:dyDescent="0.3">
      <c r="A222" s="62"/>
      <c r="B222" s="3">
        <v>11</v>
      </c>
      <c r="C222" s="4" t="s">
        <v>20</v>
      </c>
      <c r="D222" s="5"/>
      <c r="E222" s="5"/>
      <c r="F222" s="3"/>
      <c r="G222" s="6" t="s">
        <v>21</v>
      </c>
      <c r="H222" s="7"/>
      <c r="I222" s="8"/>
      <c r="J222" s="73">
        <v>43440</v>
      </c>
      <c r="K222" s="73"/>
      <c r="L222" s="73"/>
      <c r="M222" s="73"/>
      <c r="N222" s="73"/>
      <c r="O222" s="9"/>
    </row>
    <row r="223" spans="1:15" ht="21.6" customHeight="1" x14ac:dyDescent="0.3">
      <c r="A223" s="62"/>
      <c r="B223" s="10"/>
      <c r="C223" s="10" t="s">
        <v>22</v>
      </c>
      <c r="D223" s="5"/>
      <c r="E223" s="5"/>
      <c r="F223" s="3"/>
      <c r="G223" s="6" t="s">
        <v>23</v>
      </c>
      <c r="H223" s="7"/>
      <c r="I223" s="8"/>
      <c r="J223" s="71" t="s">
        <v>53</v>
      </c>
      <c r="K223" s="71"/>
      <c r="L223" s="71"/>
      <c r="M223" s="71"/>
      <c r="N223" s="71"/>
      <c r="O223" s="9"/>
    </row>
    <row r="224" spans="1:15" ht="21.6" customHeight="1" x14ac:dyDescent="0.3">
      <c r="A224" s="62"/>
      <c r="B224" s="3"/>
      <c r="C224" s="11"/>
      <c r="D224" s="5"/>
      <c r="E224" s="5"/>
      <c r="F224" s="5"/>
      <c r="G224" s="12"/>
      <c r="H224" s="5"/>
      <c r="I224" s="5"/>
      <c r="J224" s="5"/>
      <c r="K224" s="5"/>
      <c r="L224" s="5"/>
      <c r="M224" s="5"/>
      <c r="N224" s="5"/>
      <c r="O224" s="13"/>
    </row>
    <row r="225" spans="1:15" ht="21.6" customHeight="1" x14ac:dyDescent="0.3">
      <c r="A225" s="9"/>
      <c r="B225" s="14" t="s">
        <v>25</v>
      </c>
      <c r="C225" s="72" t="s">
        <v>132</v>
      </c>
      <c r="D225" s="72"/>
      <c r="E225" s="15"/>
      <c r="F225" s="14" t="s">
        <v>25</v>
      </c>
      <c r="G225" s="16" t="s">
        <v>197</v>
      </c>
      <c r="H225" s="17"/>
      <c r="I225" s="17"/>
      <c r="J225" s="17"/>
      <c r="K225" s="17"/>
      <c r="L225" s="17"/>
      <c r="M225" s="17"/>
      <c r="N225" s="18"/>
      <c r="O225" s="9"/>
    </row>
    <row r="226" spans="1:15" ht="21.6" customHeight="1" x14ac:dyDescent="0.3">
      <c r="A226" s="9"/>
      <c r="B226" s="19" t="s">
        <v>26</v>
      </c>
      <c r="C226" t="s">
        <v>198</v>
      </c>
      <c r="D226" s="67"/>
      <c r="E226" s="20"/>
      <c r="F226" s="21" t="s">
        <v>27</v>
      </c>
      <c r="G226" t="s">
        <v>199</v>
      </c>
      <c r="H226" s="68"/>
      <c r="I226" s="68"/>
      <c r="J226" s="68"/>
      <c r="K226" s="68"/>
      <c r="L226" s="68"/>
      <c r="M226" s="68"/>
      <c r="N226" s="68"/>
      <c r="O226" s="9"/>
    </row>
    <row r="227" spans="1:15" ht="21.6" customHeight="1" x14ac:dyDescent="0.3">
      <c r="A227" s="9"/>
      <c r="B227" s="22" t="s">
        <v>28</v>
      </c>
      <c r="C227" t="s">
        <v>100</v>
      </c>
      <c r="D227" s="67"/>
      <c r="E227" s="20"/>
      <c r="F227" s="23" t="s">
        <v>29</v>
      </c>
      <c r="G227" t="s">
        <v>200</v>
      </c>
      <c r="H227" s="67"/>
      <c r="I227" s="67"/>
      <c r="J227" s="67"/>
      <c r="K227" s="67"/>
      <c r="L227" s="67"/>
      <c r="M227" s="67"/>
      <c r="N227" s="67"/>
      <c r="O227" s="9"/>
    </row>
    <row r="228" spans="1:15" ht="21.6" customHeight="1" x14ac:dyDescent="0.3">
      <c r="A228" s="62"/>
      <c r="B228" s="24" t="s">
        <v>30</v>
      </c>
      <c r="C228" s="25"/>
      <c r="D228" s="26"/>
      <c r="E228" s="27"/>
      <c r="F228" s="24" t="s">
        <v>30</v>
      </c>
      <c r="G228" s="25"/>
      <c r="H228" s="28"/>
      <c r="I228" s="28"/>
      <c r="J228" s="28"/>
      <c r="K228" s="28"/>
      <c r="L228" s="28"/>
      <c r="M228" s="28"/>
      <c r="N228" s="28"/>
      <c r="O228" s="13"/>
    </row>
    <row r="229" spans="1:15" ht="21.6" customHeight="1" x14ac:dyDescent="0.3">
      <c r="A229" s="9"/>
      <c r="B229" s="29"/>
      <c r="C229" s="67"/>
      <c r="D229" s="67"/>
      <c r="E229" s="20"/>
      <c r="F229" s="30"/>
      <c r="G229" s="68"/>
      <c r="H229" s="68"/>
      <c r="I229" s="68"/>
      <c r="J229" s="68"/>
      <c r="K229" s="68"/>
      <c r="L229" s="68"/>
      <c r="M229" s="68"/>
      <c r="N229" s="68"/>
      <c r="O229" s="9"/>
    </row>
    <row r="230" spans="1:15" ht="21.6" customHeight="1" x14ac:dyDescent="0.3">
      <c r="A230" s="9"/>
      <c r="B230" s="31"/>
      <c r="C230" s="67"/>
      <c r="D230" s="67"/>
      <c r="E230" s="20"/>
      <c r="F230" s="32"/>
      <c r="G230" s="67"/>
      <c r="H230" s="67"/>
      <c r="I230" s="67"/>
      <c r="J230" s="67"/>
      <c r="K230" s="67"/>
      <c r="L230" s="67"/>
      <c r="M230" s="67"/>
      <c r="N230" s="67"/>
      <c r="O230" s="9"/>
    </row>
    <row r="231" spans="1:15" ht="21.6" customHeight="1" x14ac:dyDescent="0.3">
      <c r="A231" s="62"/>
      <c r="B231" s="5"/>
      <c r="C231" s="5"/>
      <c r="D231" s="5"/>
      <c r="E231" s="5"/>
      <c r="F231" s="12" t="s">
        <v>31</v>
      </c>
      <c r="G231" s="12"/>
      <c r="H231" s="12"/>
      <c r="I231" s="12"/>
      <c r="J231" s="5"/>
      <c r="K231" s="5"/>
      <c r="L231" s="5"/>
      <c r="M231" s="33"/>
      <c r="N231" s="3"/>
      <c r="O231" s="13"/>
    </row>
    <row r="232" spans="1:15" ht="21.6" customHeight="1" x14ac:dyDescent="0.3">
      <c r="A232" s="62"/>
      <c r="B232" s="10" t="s">
        <v>32</v>
      </c>
      <c r="C232" s="5"/>
      <c r="D232" s="5"/>
      <c r="E232" s="5"/>
      <c r="F232" s="34" t="s">
        <v>33</v>
      </c>
      <c r="G232" s="34" t="s">
        <v>34</v>
      </c>
      <c r="H232" s="34" t="s">
        <v>35</v>
      </c>
      <c r="I232" s="34" t="s">
        <v>36</v>
      </c>
      <c r="J232" s="34" t="s">
        <v>37</v>
      </c>
      <c r="K232" s="69" t="s">
        <v>38</v>
      </c>
      <c r="L232" s="69"/>
      <c r="M232" s="34" t="s">
        <v>39</v>
      </c>
      <c r="N232" s="34" t="s">
        <v>40</v>
      </c>
      <c r="O232" s="9"/>
    </row>
    <row r="233" spans="1:15" ht="21.6" customHeight="1" x14ac:dyDescent="0.3">
      <c r="A233" s="9"/>
      <c r="B233" s="35" t="s">
        <v>41</v>
      </c>
      <c r="C233" s="36" t="str">
        <f>IF(C226&gt;"",C226,"")</f>
        <v>GIDNEY MEGAN</v>
      </c>
      <c r="D233" s="36" t="str">
        <f>IF(G226&gt;"",G226,"")</f>
        <v>Pęk  Karolina</v>
      </c>
      <c r="E233" s="36" t="str">
        <f>IF(E226&gt;"",E226&amp;" - "&amp;I226,"")</f>
        <v/>
      </c>
      <c r="F233" s="37">
        <v>5</v>
      </c>
      <c r="G233" s="37">
        <v>-5</v>
      </c>
      <c r="H233" s="37">
        <v>-5</v>
      </c>
      <c r="I233" s="37">
        <v>5</v>
      </c>
      <c r="J233" s="37">
        <v>8</v>
      </c>
      <c r="K233" s="38">
        <f>IF(ISBLANK(F233),"",COUNTIF(F233:J233,"&gt;=0"))</f>
        <v>3</v>
      </c>
      <c r="L233" s="39">
        <f>IF(ISBLANK(F233),"",(IF(LEFT(F233,1)="-",1,0)+IF(LEFT(G233,1)="-",1,0)+IF(LEFT(H233,1)="-",1,0)+IF(LEFT(I233,1)="-",1,0)+IF(LEFT(J233,1)="-",1,0)))</f>
        <v>2</v>
      </c>
      <c r="M233" s="40">
        <f t="shared" ref="M233:N237" si="10">IF(K233=3,1,"")</f>
        <v>1</v>
      </c>
      <c r="N233" s="41" t="str">
        <f t="shared" si="10"/>
        <v/>
      </c>
      <c r="O233" s="9"/>
    </row>
    <row r="234" spans="1:15" ht="21.6" customHeight="1" x14ac:dyDescent="0.3">
      <c r="A234" s="9"/>
      <c r="B234" s="35" t="s">
        <v>42</v>
      </c>
      <c r="C234" s="36" t="str">
        <f>IF(C227&gt;"",C227,"")</f>
        <v>PAYET DENISE</v>
      </c>
      <c r="D234" s="36" t="str">
        <f>IF(G227&gt;"",G227,"")</f>
        <v>Wołowiec Dominika</v>
      </c>
      <c r="E234" s="36" t="str">
        <f>IF(E227&gt;"",E227&amp;" - "&amp;I227,"")</f>
        <v/>
      </c>
      <c r="F234" s="37">
        <v>6</v>
      </c>
      <c r="G234" s="37">
        <v>-9</v>
      </c>
      <c r="H234" s="37">
        <v>-9</v>
      </c>
      <c r="I234" s="37">
        <v>7</v>
      </c>
      <c r="J234" s="37">
        <v>-6</v>
      </c>
      <c r="K234" s="38">
        <f>IF(ISBLANK(F234),"",COUNTIF(F234:J234,"&gt;=0"))</f>
        <v>2</v>
      </c>
      <c r="L234" s="39">
        <f>IF(ISBLANK(F234),"",(IF(LEFT(F234,1)="-",1,0)+IF(LEFT(G234,1)="-",1,0)+IF(LEFT(H234,1)="-",1,0)+IF(LEFT(I234,1)="-",1,0)+IF(LEFT(J234,1)="-",1,0)))</f>
        <v>3</v>
      </c>
      <c r="M234" s="40" t="str">
        <f t="shared" si="10"/>
        <v/>
      </c>
      <c r="N234" s="41">
        <f t="shared" si="10"/>
        <v>1</v>
      </c>
      <c r="O234" s="9"/>
    </row>
    <row r="235" spans="1:15" ht="21.6" customHeight="1" x14ac:dyDescent="0.3">
      <c r="A235" s="9"/>
      <c r="B235" s="42" t="s">
        <v>43</v>
      </c>
      <c r="C235" s="36" t="str">
        <f>IF(C229&gt;"",C229&amp;" / "&amp;C230,"")</f>
        <v/>
      </c>
      <c r="D235" s="36" t="str">
        <f>IF(G229&gt;"",G229&amp;" / "&amp;G230,"")</f>
        <v/>
      </c>
      <c r="E235" s="43"/>
      <c r="F235" s="44">
        <v>8</v>
      </c>
      <c r="G235" s="37">
        <v>-6</v>
      </c>
      <c r="H235" s="37">
        <v>-7</v>
      </c>
      <c r="I235" s="45">
        <v>-6</v>
      </c>
      <c r="J235" s="45"/>
      <c r="K235" s="38">
        <f>IF(ISBLANK(F235),"",COUNTIF(F235:J235,"&gt;=0"))</f>
        <v>1</v>
      </c>
      <c r="L235" s="39">
        <f>IF(ISBLANK(F235),"",(IF(LEFT(F235,1)="-",1,0)+IF(LEFT(G235,1)="-",1,0)+IF(LEFT(H235,1)="-",1,0)+IF(LEFT(I235,1)="-",1,0)+IF(LEFT(J235,1)="-",1,0)))</f>
        <v>3</v>
      </c>
      <c r="M235" s="40" t="str">
        <f t="shared" si="10"/>
        <v/>
      </c>
      <c r="N235" s="41">
        <f t="shared" si="10"/>
        <v>1</v>
      </c>
      <c r="O235" s="9"/>
    </row>
    <row r="236" spans="1:15" ht="21.6" customHeight="1" x14ac:dyDescent="0.3">
      <c r="A236" s="9"/>
      <c r="B236" s="35" t="s">
        <v>44</v>
      </c>
      <c r="C236" s="36" t="str">
        <f>IF(C226&gt;"",C226,"")</f>
        <v>GIDNEY MEGAN</v>
      </c>
      <c r="D236" s="36" t="str">
        <f>IF(G227&gt;"",G227,"")</f>
        <v>Wołowiec Dominika</v>
      </c>
      <c r="E236" s="46"/>
      <c r="F236" s="47"/>
      <c r="G236" s="48"/>
      <c r="H236" s="45"/>
      <c r="I236" s="37"/>
      <c r="J236" s="37"/>
      <c r="K236" s="38" t="str">
        <f>IF(ISBLANK(F236),"",COUNTIF(F236:J236,"&gt;=0"))</f>
        <v/>
      </c>
      <c r="L236" s="39" t="str">
        <f>IF(ISBLANK(F236),"",(IF(LEFT(F236,1)="-",1,0)+IF(LEFT(G236,1)="-",1,0)+IF(LEFT(H236,1)="-",1,0)+IF(LEFT(I236,1)="-",1,0)+IF(LEFT(J236,1)="-",1,0)))</f>
        <v/>
      </c>
      <c r="M236" s="40" t="str">
        <f t="shared" si="10"/>
        <v/>
      </c>
      <c r="N236" s="41" t="str">
        <f t="shared" si="10"/>
        <v/>
      </c>
      <c r="O236" s="9"/>
    </row>
    <row r="237" spans="1:15" ht="21.6" customHeight="1" thickBot="1" x14ac:dyDescent="0.35">
      <c r="A237" s="9"/>
      <c r="B237" s="35" t="s">
        <v>45</v>
      </c>
      <c r="C237" s="36" t="str">
        <f>IF(C227&gt;"",C227,"")</f>
        <v>PAYET DENISE</v>
      </c>
      <c r="D237" s="36" t="str">
        <f>IF(G226&gt;"",G226,"")</f>
        <v>Pęk  Karolina</v>
      </c>
      <c r="E237" s="46"/>
      <c r="F237" s="44"/>
      <c r="G237" s="37"/>
      <c r="H237" s="37"/>
      <c r="I237" s="37"/>
      <c r="J237" s="37"/>
      <c r="K237" s="38" t="str">
        <f>IF(ISBLANK(F237),"",COUNTIF(F237:J237,"&gt;=0"))</f>
        <v/>
      </c>
      <c r="L237" s="39" t="str">
        <f>IF(ISBLANK(F237),"",(IF(LEFT(F237,1)="-",1,0)+IF(LEFT(G237,1)="-",1,0)+IF(LEFT(H237,1)="-",1,0)+IF(LEFT(I237,1)="-",1,0)+IF(LEFT(J237,1)="-",1,0)))</f>
        <v/>
      </c>
      <c r="M237" s="40" t="str">
        <f t="shared" si="10"/>
        <v/>
      </c>
      <c r="N237" s="41" t="str">
        <f t="shared" si="10"/>
        <v/>
      </c>
      <c r="O237" s="9"/>
    </row>
    <row r="238" spans="1:15" ht="21.6" customHeight="1" thickBot="1" x14ac:dyDescent="0.35">
      <c r="A238" s="62"/>
      <c r="B238" s="5"/>
      <c r="C238" s="5"/>
      <c r="D238" s="5"/>
      <c r="E238" s="5"/>
      <c r="F238" s="5"/>
      <c r="G238" s="5"/>
      <c r="H238" s="5"/>
      <c r="I238" s="49" t="s">
        <v>46</v>
      </c>
      <c r="J238" s="50"/>
      <c r="K238" s="51">
        <f>IF(ISBLANK(C226),"",SUM(K233:K237))</f>
        <v>6</v>
      </c>
      <c r="L238" s="51">
        <f>IF(ISBLANK(G226),"",SUM(L233:L237))</f>
        <v>8</v>
      </c>
      <c r="M238" s="52">
        <f>IF(ISBLANK(F233),"",SUM(M233:M237))</f>
        <v>1</v>
      </c>
      <c r="N238" s="53">
        <f>IF(ISBLANK(F233),"",SUM(N233:N237))</f>
        <v>2</v>
      </c>
      <c r="O238" s="9"/>
    </row>
    <row r="239" spans="1:15" ht="21.6" customHeight="1" x14ac:dyDescent="0.3">
      <c r="A239" s="62"/>
      <c r="B239" s="5" t="s">
        <v>47</v>
      </c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13"/>
    </row>
    <row r="240" spans="1:15" ht="21.6" customHeight="1" x14ac:dyDescent="0.3">
      <c r="A240" s="62"/>
      <c r="B240" s="54"/>
      <c r="C240" s="5" t="s">
        <v>48</v>
      </c>
      <c r="D240" s="5" t="s">
        <v>49</v>
      </c>
      <c r="E240" s="3"/>
      <c r="F240" s="5"/>
      <c r="G240" s="5" t="s">
        <v>50</v>
      </c>
      <c r="H240" s="3"/>
      <c r="I240" s="5"/>
      <c r="J240" s="3" t="s">
        <v>51</v>
      </c>
      <c r="K240" s="3"/>
      <c r="L240" s="5"/>
      <c r="M240" s="5"/>
      <c r="N240" s="5"/>
      <c r="O240" s="13"/>
    </row>
    <row r="241" spans="1:15" ht="21.6" customHeight="1" thickBot="1" x14ac:dyDescent="0.35">
      <c r="A241" s="62"/>
      <c r="B241" s="55"/>
      <c r="C241" s="56" t="str">
        <f>C225</f>
        <v>ENG 1</v>
      </c>
      <c r="D241" s="5" t="str">
        <f>G225</f>
        <v xml:space="preserve">POL </v>
      </c>
      <c r="E241" s="5"/>
      <c r="F241" s="5"/>
      <c r="G241" s="5"/>
      <c r="H241" s="5"/>
      <c r="I241" s="5"/>
      <c r="J241" s="70" t="str">
        <f>IF(M238=2,C225,IF(N238=2,G225,IF(M238=5,IF(N238=5,"tasan",""),"")))</f>
        <v xml:space="preserve">POL </v>
      </c>
      <c r="K241" s="70"/>
      <c r="L241" s="70"/>
      <c r="M241" s="70"/>
      <c r="N241" s="70"/>
      <c r="O241" s="9"/>
    </row>
    <row r="242" spans="1:15" ht="21.6" customHeight="1" x14ac:dyDescent="0.3">
      <c r="A242" s="63"/>
      <c r="B242" s="57"/>
      <c r="C242" s="57"/>
      <c r="D242" s="57"/>
      <c r="E242" s="57"/>
      <c r="F242" s="57"/>
      <c r="G242" s="57"/>
      <c r="H242" s="57"/>
      <c r="I242" s="57"/>
      <c r="J242" s="58"/>
      <c r="K242" s="58"/>
      <c r="L242" s="58"/>
      <c r="M242" s="58"/>
      <c r="N242" s="58"/>
      <c r="O242" s="59"/>
    </row>
    <row r="244" spans="1:15" ht="21.6" customHeight="1" x14ac:dyDescent="0.3">
      <c r="A244" s="62"/>
      <c r="B244" s="3">
        <v>12</v>
      </c>
      <c r="C244" s="4" t="s">
        <v>20</v>
      </c>
      <c r="D244" s="5"/>
      <c r="E244" s="5"/>
      <c r="F244" s="3"/>
      <c r="G244" s="6" t="s">
        <v>21</v>
      </c>
      <c r="H244" s="7"/>
      <c r="I244" s="8"/>
      <c r="J244" s="73">
        <v>43440</v>
      </c>
      <c r="K244" s="73"/>
      <c r="L244" s="73"/>
      <c r="M244" s="73"/>
      <c r="N244" s="73"/>
      <c r="O244" s="9"/>
    </row>
    <row r="245" spans="1:15" ht="21.6" customHeight="1" x14ac:dyDescent="0.3">
      <c r="A245" s="62"/>
      <c r="B245" s="10"/>
      <c r="C245" s="10" t="s">
        <v>22</v>
      </c>
      <c r="D245" s="5"/>
      <c r="E245" s="5"/>
      <c r="F245" s="3"/>
      <c r="G245" s="6" t="s">
        <v>23</v>
      </c>
      <c r="H245" s="7"/>
      <c r="I245" s="8"/>
      <c r="J245" s="71" t="s">
        <v>53</v>
      </c>
      <c r="K245" s="71"/>
      <c r="L245" s="71"/>
      <c r="M245" s="71"/>
      <c r="N245" s="71"/>
      <c r="O245" s="9"/>
    </row>
    <row r="246" spans="1:15" ht="21.6" customHeight="1" x14ac:dyDescent="0.3">
      <c r="A246" s="62"/>
      <c r="B246" s="3"/>
      <c r="C246" s="11"/>
      <c r="D246" s="5"/>
      <c r="E246" s="5"/>
      <c r="F246" s="5"/>
      <c r="G246" s="12"/>
      <c r="H246" s="5"/>
      <c r="I246" s="5"/>
      <c r="J246" s="5"/>
      <c r="K246" s="5"/>
      <c r="L246" s="5"/>
      <c r="M246" s="5"/>
      <c r="N246" s="5"/>
      <c r="O246" s="13"/>
    </row>
    <row r="247" spans="1:15" ht="21.6" customHeight="1" x14ac:dyDescent="0.3">
      <c r="A247" s="9"/>
      <c r="B247" s="14" t="s">
        <v>25</v>
      </c>
      <c r="C247" s="72" t="s">
        <v>108</v>
      </c>
      <c r="D247" s="72"/>
      <c r="E247" s="15"/>
      <c r="F247" s="14" t="s">
        <v>25</v>
      </c>
      <c r="G247" s="16" t="s">
        <v>106</v>
      </c>
      <c r="H247" s="17"/>
      <c r="I247" s="17"/>
      <c r="J247" s="17"/>
      <c r="K247" s="17"/>
      <c r="L247" s="17"/>
      <c r="M247" s="17"/>
      <c r="N247" s="18"/>
      <c r="O247" s="9"/>
    </row>
    <row r="248" spans="1:15" ht="21.6" customHeight="1" x14ac:dyDescent="0.3">
      <c r="A248" s="9"/>
      <c r="B248" s="19" t="s">
        <v>26</v>
      </c>
      <c r="C248" s="66" t="s">
        <v>143</v>
      </c>
      <c r="D248" s="66"/>
      <c r="E248" s="20"/>
      <c r="F248" s="21" t="s">
        <v>27</v>
      </c>
      <c r="G248" t="s">
        <v>145</v>
      </c>
      <c r="J248" s="68"/>
      <c r="K248" s="68"/>
      <c r="L248" s="68"/>
      <c r="M248" s="68"/>
      <c r="N248" s="68"/>
      <c r="O248" s="9"/>
    </row>
    <row r="249" spans="1:15" ht="21.6" customHeight="1" x14ac:dyDescent="0.3">
      <c r="A249" s="9"/>
      <c r="B249" s="22" t="s">
        <v>28</v>
      </c>
      <c r="C249" t="s">
        <v>144</v>
      </c>
      <c r="E249" s="20"/>
      <c r="F249" s="23" t="s">
        <v>29</v>
      </c>
      <c r="G249" t="s">
        <v>146</v>
      </c>
      <c r="I249" s="67"/>
      <c r="J249" s="67"/>
      <c r="K249" s="67"/>
      <c r="L249" s="67"/>
      <c r="M249" s="67"/>
      <c r="N249" s="67"/>
      <c r="O249" s="9"/>
    </row>
    <row r="250" spans="1:15" ht="21.6" customHeight="1" x14ac:dyDescent="0.3">
      <c r="A250" s="62"/>
      <c r="B250" s="24" t="s">
        <v>30</v>
      </c>
      <c r="C250" s="25"/>
      <c r="D250" s="26"/>
      <c r="E250" s="27"/>
      <c r="F250" s="24" t="s">
        <v>30</v>
      </c>
      <c r="G250" s="25"/>
      <c r="H250" s="28"/>
      <c r="I250" s="28"/>
      <c r="J250" s="28"/>
      <c r="K250" s="28"/>
      <c r="L250" s="28"/>
      <c r="M250" s="28"/>
      <c r="N250" s="28"/>
      <c r="O250" s="13"/>
    </row>
    <row r="251" spans="1:15" ht="21.6" customHeight="1" x14ac:dyDescent="0.3">
      <c r="A251" s="9"/>
      <c r="B251" s="29"/>
      <c r="C251" s="67"/>
      <c r="D251" s="67"/>
      <c r="E251" s="20"/>
      <c r="F251" s="30"/>
      <c r="G251" s="68"/>
      <c r="H251" s="68"/>
      <c r="I251" s="68"/>
      <c r="J251" s="68"/>
      <c r="K251" s="68"/>
      <c r="L251" s="68"/>
      <c r="M251" s="68"/>
      <c r="N251" s="68"/>
      <c r="O251" s="9"/>
    </row>
    <row r="252" spans="1:15" ht="21.6" customHeight="1" x14ac:dyDescent="0.3">
      <c r="A252" s="9"/>
      <c r="B252" s="31"/>
      <c r="C252" s="67"/>
      <c r="D252" s="67"/>
      <c r="E252" s="20"/>
      <c r="F252" s="32"/>
      <c r="G252" s="67"/>
      <c r="H252" s="67"/>
      <c r="I252" s="67"/>
      <c r="J252" s="67"/>
      <c r="K252" s="67"/>
      <c r="L252" s="67"/>
      <c r="M252" s="67"/>
      <c r="N252" s="67"/>
      <c r="O252" s="9"/>
    </row>
    <row r="253" spans="1:15" ht="21.6" customHeight="1" x14ac:dyDescent="0.3">
      <c r="A253" s="62"/>
      <c r="B253" s="5"/>
      <c r="C253" s="5"/>
      <c r="D253" s="5"/>
      <c r="E253" s="5"/>
      <c r="F253" s="12" t="s">
        <v>31</v>
      </c>
      <c r="G253" s="12"/>
      <c r="H253" s="12"/>
      <c r="I253" s="12"/>
      <c r="J253" s="5"/>
      <c r="K253" s="5"/>
      <c r="L253" s="5"/>
      <c r="M253" s="33"/>
      <c r="N253" s="3"/>
      <c r="O253" s="13"/>
    </row>
    <row r="254" spans="1:15" ht="21.6" customHeight="1" x14ac:dyDescent="0.3">
      <c r="A254" s="62"/>
      <c r="B254" s="10" t="s">
        <v>32</v>
      </c>
      <c r="C254" s="5"/>
      <c r="D254" s="5"/>
      <c r="E254" s="5"/>
      <c r="F254" s="34" t="s">
        <v>33</v>
      </c>
      <c r="G254" s="34" t="s">
        <v>34</v>
      </c>
      <c r="H254" s="34" t="s">
        <v>35</v>
      </c>
      <c r="I254" s="34" t="s">
        <v>36</v>
      </c>
      <c r="J254" s="34" t="s">
        <v>37</v>
      </c>
      <c r="K254" s="69" t="s">
        <v>38</v>
      </c>
      <c r="L254" s="69"/>
      <c r="M254" s="34" t="s">
        <v>39</v>
      </c>
      <c r="N254" s="34" t="s">
        <v>40</v>
      </c>
      <c r="O254" s="9"/>
    </row>
    <row r="255" spans="1:15" ht="21.6" customHeight="1" x14ac:dyDescent="0.3">
      <c r="A255" s="9"/>
      <c r="B255" s="35" t="s">
        <v>41</v>
      </c>
      <c r="C255" s="36" t="str">
        <f>IF(C248&gt;"",C248,"")</f>
        <v>Vishnykova Olga</v>
      </c>
      <c r="D255" s="36" t="str">
        <f>IF(G248&gt;"",G248,"")</f>
        <v>ALMAGAMBETOVA Gaukhar</v>
      </c>
      <c r="E255" s="36" t="str">
        <f>IF(E248&gt;"",E248&amp;" - "&amp;I248,"")</f>
        <v/>
      </c>
      <c r="F255" s="37">
        <v>4</v>
      </c>
      <c r="G255" s="37">
        <v>8</v>
      </c>
      <c r="H255" s="37">
        <v>3</v>
      </c>
      <c r="I255" s="37"/>
      <c r="J255" s="37"/>
      <c r="K255" s="38">
        <f>IF(ISBLANK(F255),"",COUNTIF(F255:J255,"&gt;=0"))</f>
        <v>3</v>
      </c>
      <c r="L255" s="39">
        <f>IF(ISBLANK(F255),"",(IF(LEFT(F255,1)="-",1,0)+IF(LEFT(G255,1)="-",1,0)+IF(LEFT(H255,1)="-",1,0)+IF(LEFT(I255,1)="-",1,0)+IF(LEFT(J255,1)="-",1,0)))</f>
        <v>0</v>
      </c>
      <c r="M255" s="40">
        <f t="shared" ref="M255:N259" si="11">IF(K255=3,1,"")</f>
        <v>1</v>
      </c>
      <c r="N255" s="41" t="str">
        <f t="shared" si="11"/>
        <v/>
      </c>
      <c r="O255" s="9"/>
    </row>
    <row r="256" spans="1:15" ht="21.6" customHeight="1" x14ac:dyDescent="0.3">
      <c r="A256" s="9"/>
      <c r="B256" s="35" t="s">
        <v>42</v>
      </c>
      <c r="C256" s="36" t="str">
        <f>IF(C249&gt;"",C249,"")</f>
        <v>Krekina Svetlana</v>
      </c>
      <c r="D256" s="36" t="str">
        <f>IF(G249&gt;"",G249,"")</f>
        <v>ALIMBAYEVA Aiya</v>
      </c>
      <c r="E256" s="36" t="str">
        <f>IF(E249&gt;"",E249&amp;" - "&amp;I249,"")</f>
        <v/>
      </c>
      <c r="F256" s="37">
        <v>7</v>
      </c>
      <c r="G256" s="37">
        <v>10</v>
      </c>
      <c r="H256" s="37">
        <v>1</v>
      </c>
      <c r="I256" s="37"/>
      <c r="J256" s="37"/>
      <c r="K256" s="38">
        <f>IF(ISBLANK(F256),"",COUNTIF(F256:J256,"&gt;=0"))</f>
        <v>3</v>
      </c>
      <c r="L256" s="39">
        <f>IF(ISBLANK(F256),"",(IF(LEFT(F256,1)="-",1,0)+IF(LEFT(G256,1)="-",1,0)+IF(LEFT(H256,1)="-",1,0)+IF(LEFT(I256,1)="-",1,0)+IF(LEFT(J256,1)="-",1,0)))</f>
        <v>0</v>
      </c>
      <c r="M256" s="40">
        <f t="shared" si="11"/>
        <v>1</v>
      </c>
      <c r="N256" s="41" t="str">
        <f t="shared" si="11"/>
        <v/>
      </c>
      <c r="O256" s="9"/>
    </row>
    <row r="257" spans="1:15" ht="21.6" customHeight="1" x14ac:dyDescent="0.3">
      <c r="A257" s="9"/>
      <c r="B257" s="42" t="s">
        <v>43</v>
      </c>
      <c r="C257" s="36" t="str">
        <f>IF(C251&gt;"",C251&amp;" / "&amp;C252,"")</f>
        <v/>
      </c>
      <c r="D257" s="36" t="str">
        <f>IF(G251&gt;"",G251&amp;" / "&amp;G252,"")</f>
        <v/>
      </c>
      <c r="E257" s="43"/>
      <c r="F257" s="44"/>
      <c r="G257" s="37"/>
      <c r="H257" s="37"/>
      <c r="I257" s="45"/>
      <c r="J257" s="45"/>
      <c r="K257" s="38" t="str">
        <f>IF(ISBLANK(F257),"",COUNTIF(F257:J257,"&gt;=0"))</f>
        <v/>
      </c>
      <c r="L257" s="39" t="str">
        <f>IF(ISBLANK(F257),"",(IF(LEFT(F257,1)="-",1,0)+IF(LEFT(G257,1)="-",1,0)+IF(LEFT(H257,1)="-",1,0)+IF(LEFT(I257,1)="-",1,0)+IF(LEFT(J257,1)="-",1,0)))</f>
        <v/>
      </c>
      <c r="M257" s="40" t="str">
        <f t="shared" si="11"/>
        <v/>
      </c>
      <c r="N257" s="41" t="str">
        <f t="shared" si="11"/>
        <v/>
      </c>
      <c r="O257" s="9"/>
    </row>
    <row r="258" spans="1:15" ht="21.6" customHeight="1" x14ac:dyDescent="0.3">
      <c r="A258" s="9"/>
      <c r="B258" s="35" t="s">
        <v>44</v>
      </c>
      <c r="C258" s="36" t="str">
        <f>IF(C248&gt;"",C248,"")</f>
        <v>Vishnykova Olga</v>
      </c>
      <c r="D258" s="36" t="str">
        <f>IF(G249&gt;"",G249,"")</f>
        <v>ALIMBAYEVA Aiya</v>
      </c>
      <c r="E258" s="46"/>
      <c r="F258" s="47"/>
      <c r="G258" s="48"/>
      <c r="H258" s="45"/>
      <c r="I258" s="37"/>
      <c r="J258" s="37"/>
      <c r="K258" s="38" t="str">
        <f>IF(ISBLANK(F258),"",COUNTIF(F258:J258,"&gt;=0"))</f>
        <v/>
      </c>
      <c r="L258" s="39" t="str">
        <f>IF(ISBLANK(F258),"",(IF(LEFT(F258,1)="-",1,0)+IF(LEFT(G258,1)="-",1,0)+IF(LEFT(H258,1)="-",1,0)+IF(LEFT(I258,1)="-",1,0)+IF(LEFT(J258,1)="-",1,0)))</f>
        <v/>
      </c>
      <c r="M258" s="40" t="str">
        <f t="shared" si="11"/>
        <v/>
      </c>
      <c r="N258" s="41" t="str">
        <f t="shared" si="11"/>
        <v/>
      </c>
      <c r="O258" s="9"/>
    </row>
    <row r="259" spans="1:15" ht="21.6" customHeight="1" thickBot="1" x14ac:dyDescent="0.35">
      <c r="A259" s="9"/>
      <c r="B259" s="35" t="s">
        <v>45</v>
      </c>
      <c r="C259" s="36" t="str">
        <f>IF(C249&gt;"",C249,"")</f>
        <v>Krekina Svetlana</v>
      </c>
      <c r="D259" s="36" t="str">
        <f>IF(G248&gt;"",G248,"")</f>
        <v>ALMAGAMBETOVA Gaukhar</v>
      </c>
      <c r="E259" s="46"/>
      <c r="F259" s="44"/>
      <c r="G259" s="37"/>
      <c r="H259" s="37"/>
      <c r="I259" s="37"/>
      <c r="J259" s="37"/>
      <c r="K259" s="38" t="str">
        <f>IF(ISBLANK(F259),"",COUNTIF(F259:J259,"&gt;=0"))</f>
        <v/>
      </c>
      <c r="L259" s="39" t="str">
        <f>IF(ISBLANK(F259),"",(IF(LEFT(F259,1)="-",1,0)+IF(LEFT(G259,1)="-",1,0)+IF(LEFT(H259,1)="-",1,0)+IF(LEFT(I259,1)="-",1,0)+IF(LEFT(J259,1)="-",1,0)))</f>
        <v/>
      </c>
      <c r="M259" s="40" t="str">
        <f t="shared" si="11"/>
        <v/>
      </c>
      <c r="N259" s="41" t="str">
        <f t="shared" si="11"/>
        <v/>
      </c>
      <c r="O259" s="9"/>
    </row>
    <row r="260" spans="1:15" ht="21.6" customHeight="1" thickBot="1" x14ac:dyDescent="0.35">
      <c r="A260" s="62"/>
      <c r="B260" s="5"/>
      <c r="C260" s="5"/>
      <c r="D260" s="5"/>
      <c r="E260" s="5"/>
      <c r="F260" s="5"/>
      <c r="G260" s="5"/>
      <c r="H260" s="5"/>
      <c r="I260" s="49" t="s">
        <v>46</v>
      </c>
      <c r="J260" s="50"/>
      <c r="K260" s="51">
        <f>IF(ISBLANK(C248),"",SUM(K255:K259))</f>
        <v>6</v>
      </c>
      <c r="L260" s="51">
        <f>IF(ISBLANK(G248),"",SUM(L255:L259))</f>
        <v>0</v>
      </c>
      <c r="M260" s="52">
        <f>IF(ISBLANK(F255),"",SUM(M255:M259))</f>
        <v>2</v>
      </c>
      <c r="N260" s="53">
        <f>IF(ISBLANK(F255),"",SUM(N255:N259))</f>
        <v>0</v>
      </c>
      <c r="O260" s="9"/>
    </row>
    <row r="261" spans="1:15" ht="21.6" customHeight="1" x14ac:dyDescent="0.3">
      <c r="A261" s="62"/>
      <c r="B261" s="5" t="s">
        <v>47</v>
      </c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13"/>
    </row>
    <row r="262" spans="1:15" ht="21.6" customHeight="1" x14ac:dyDescent="0.3">
      <c r="A262" s="62"/>
      <c r="B262" s="54"/>
      <c r="C262" s="5" t="s">
        <v>48</v>
      </c>
      <c r="D262" s="5" t="s">
        <v>49</v>
      </c>
      <c r="E262" s="3"/>
      <c r="F262" s="5"/>
      <c r="G262" s="5" t="s">
        <v>50</v>
      </c>
      <c r="H262" s="3"/>
      <c r="I262" s="5"/>
      <c r="J262" s="3" t="s">
        <v>51</v>
      </c>
      <c r="K262" s="3"/>
      <c r="L262" s="5"/>
      <c r="M262" s="5"/>
      <c r="N262" s="5"/>
      <c r="O262" s="13"/>
    </row>
    <row r="263" spans="1:15" ht="21.6" customHeight="1" thickBot="1" x14ac:dyDescent="0.35">
      <c r="A263" s="62"/>
      <c r="B263" s="55"/>
      <c r="C263" s="56" t="str">
        <f>C247</f>
        <v>RUS 3</v>
      </c>
      <c r="D263" s="5" t="str">
        <f>G247</f>
        <v>KAZ 3</v>
      </c>
      <c r="E263" s="5"/>
      <c r="F263" s="5"/>
      <c r="G263" s="5"/>
      <c r="H263" s="5"/>
      <c r="I263" s="5"/>
      <c r="J263" s="70" t="str">
        <f>IF(M260=2,C247,IF(N260=2,G247,IF(M260=5,IF(N260=5,"tasan",""),"")))</f>
        <v>RUS 3</v>
      </c>
      <c r="K263" s="70"/>
      <c r="L263" s="70"/>
      <c r="M263" s="70"/>
      <c r="N263" s="70"/>
      <c r="O263" s="9"/>
    </row>
    <row r="264" spans="1:15" ht="21.6" customHeight="1" x14ac:dyDescent="0.3">
      <c r="A264" s="63"/>
      <c r="B264" s="57"/>
      <c r="C264" s="57"/>
      <c r="D264" s="57"/>
      <c r="E264" s="57"/>
      <c r="F264" s="57"/>
      <c r="G264" s="57"/>
      <c r="H264" s="57"/>
      <c r="I264" s="57"/>
      <c r="J264" s="58"/>
      <c r="K264" s="58"/>
      <c r="L264" s="58"/>
      <c r="M264" s="58"/>
      <c r="N264" s="58"/>
      <c r="O264" s="59"/>
    </row>
    <row r="266" spans="1:15" ht="21.6" customHeight="1" x14ac:dyDescent="0.3">
      <c r="A266" s="62"/>
      <c r="B266" s="3">
        <v>13</v>
      </c>
      <c r="C266" s="4" t="s">
        <v>20</v>
      </c>
      <c r="D266" s="5"/>
      <c r="E266" s="5"/>
      <c r="F266" s="3"/>
      <c r="G266" s="6" t="s">
        <v>21</v>
      </c>
      <c r="H266" s="7"/>
      <c r="I266" s="8"/>
      <c r="J266" s="73">
        <v>43440</v>
      </c>
      <c r="K266" s="73"/>
      <c r="L266" s="73"/>
      <c r="M266" s="73"/>
      <c r="N266" s="73"/>
      <c r="O266" s="9"/>
    </row>
    <row r="267" spans="1:15" ht="21.6" customHeight="1" x14ac:dyDescent="0.3">
      <c r="A267" s="62"/>
      <c r="B267" s="10"/>
      <c r="C267" s="10" t="s">
        <v>22</v>
      </c>
      <c r="D267" s="5"/>
      <c r="E267" s="5"/>
      <c r="F267" s="3"/>
      <c r="G267" s="6" t="s">
        <v>23</v>
      </c>
      <c r="H267" s="7"/>
      <c r="I267" s="8"/>
      <c r="J267" s="71" t="s">
        <v>53</v>
      </c>
      <c r="K267" s="71"/>
      <c r="L267" s="71"/>
      <c r="M267" s="71"/>
      <c r="N267" s="71"/>
      <c r="O267" s="9"/>
    </row>
    <row r="268" spans="1:15" ht="21.6" customHeight="1" x14ac:dyDescent="0.3">
      <c r="A268" s="62"/>
      <c r="B268" s="3"/>
      <c r="C268" s="11"/>
      <c r="D268" s="5"/>
      <c r="E268" s="5"/>
      <c r="F268" s="5"/>
      <c r="G268" s="12"/>
      <c r="H268" s="5"/>
      <c r="I268" s="5"/>
      <c r="J268" s="5"/>
      <c r="K268" s="5"/>
      <c r="L268" s="5"/>
      <c r="M268" s="5"/>
      <c r="N268" s="5"/>
      <c r="O268" s="13"/>
    </row>
    <row r="269" spans="1:15" ht="21.6" customHeight="1" x14ac:dyDescent="0.3">
      <c r="A269" s="9"/>
      <c r="B269" s="14" t="s">
        <v>25</v>
      </c>
      <c r="C269" s="72" t="s">
        <v>69</v>
      </c>
      <c r="D269" s="72"/>
      <c r="E269" s="15"/>
      <c r="F269" s="14" t="s">
        <v>25</v>
      </c>
      <c r="G269" s="16" t="s">
        <v>71</v>
      </c>
      <c r="H269" s="17"/>
      <c r="I269" s="17"/>
      <c r="J269" s="17"/>
      <c r="K269" s="17"/>
      <c r="L269" s="17"/>
      <c r="M269" s="17"/>
      <c r="N269" s="18"/>
      <c r="O269" s="9"/>
    </row>
    <row r="270" spans="1:15" ht="21.6" customHeight="1" x14ac:dyDescent="0.3">
      <c r="A270" s="9"/>
      <c r="B270" s="19" t="s">
        <v>26</v>
      </c>
      <c r="C270" t="s">
        <v>173</v>
      </c>
      <c r="D270" s="67"/>
      <c r="E270" s="20"/>
      <c r="F270" s="21" t="s">
        <v>27</v>
      </c>
      <c r="G270" s="68" t="s">
        <v>174</v>
      </c>
      <c r="H270" s="68"/>
      <c r="I270" s="68"/>
      <c r="J270" s="68"/>
      <c r="K270" s="68"/>
      <c r="L270" s="68"/>
      <c r="M270" s="68"/>
      <c r="N270" s="68"/>
      <c r="O270" s="9"/>
    </row>
    <row r="271" spans="1:15" ht="21.6" customHeight="1" x14ac:dyDescent="0.3">
      <c r="A271" s="9"/>
      <c r="B271" s="22" t="s">
        <v>28</v>
      </c>
      <c r="C271" t="s">
        <v>56</v>
      </c>
      <c r="D271" s="67"/>
      <c r="E271" s="20"/>
      <c r="F271" s="23" t="s">
        <v>29</v>
      </c>
      <c r="G271" t="s">
        <v>175</v>
      </c>
      <c r="H271" s="67"/>
      <c r="I271" s="67"/>
      <c r="J271" s="67"/>
      <c r="K271" s="67"/>
      <c r="L271" s="67"/>
      <c r="M271" s="67"/>
      <c r="N271" s="67"/>
      <c r="O271" s="9"/>
    </row>
    <row r="272" spans="1:15" ht="21.6" customHeight="1" x14ac:dyDescent="0.3">
      <c r="A272" s="62"/>
      <c r="B272" s="24" t="s">
        <v>30</v>
      </c>
      <c r="C272" s="25"/>
      <c r="D272" s="26"/>
      <c r="E272" s="27"/>
      <c r="F272" s="24" t="s">
        <v>30</v>
      </c>
      <c r="G272" s="25"/>
      <c r="H272" s="28"/>
      <c r="I272" s="28"/>
      <c r="J272" s="28"/>
      <c r="K272" s="28"/>
      <c r="L272" s="28"/>
      <c r="M272" s="28"/>
      <c r="N272" s="28"/>
      <c r="O272" s="13"/>
    </row>
    <row r="273" spans="1:15" ht="21.6" customHeight="1" x14ac:dyDescent="0.3">
      <c r="A273" s="9"/>
      <c r="B273" s="29"/>
      <c r="C273" s="67"/>
      <c r="D273" s="67"/>
      <c r="E273" s="20"/>
      <c r="F273" s="30"/>
      <c r="G273" s="68"/>
      <c r="H273" s="68"/>
      <c r="I273" s="68"/>
      <c r="J273" s="68"/>
      <c r="K273" s="68"/>
      <c r="L273" s="68"/>
      <c r="M273" s="68"/>
      <c r="N273" s="68"/>
      <c r="O273" s="9"/>
    </row>
    <row r="274" spans="1:15" ht="21.6" customHeight="1" x14ac:dyDescent="0.3">
      <c r="A274" s="9"/>
      <c r="B274" s="31"/>
      <c r="C274" s="67"/>
      <c r="D274" s="67"/>
      <c r="E274" s="20"/>
      <c r="F274" s="32"/>
      <c r="G274" s="67"/>
      <c r="H274" s="67"/>
      <c r="I274" s="67"/>
      <c r="J274" s="67"/>
      <c r="K274" s="67"/>
      <c r="L274" s="67"/>
      <c r="M274" s="67"/>
      <c r="N274" s="67"/>
      <c r="O274" s="9"/>
    </row>
    <row r="275" spans="1:15" ht="21.6" customHeight="1" x14ac:dyDescent="0.3">
      <c r="A275" s="62"/>
      <c r="B275" s="5"/>
      <c r="C275" s="5"/>
      <c r="D275" s="5"/>
      <c r="E275" s="5"/>
      <c r="F275" s="12" t="s">
        <v>31</v>
      </c>
      <c r="G275" s="12"/>
      <c r="H275" s="12"/>
      <c r="I275" s="12"/>
      <c r="J275" s="5"/>
      <c r="K275" s="5"/>
      <c r="L275" s="5"/>
      <c r="M275" s="33"/>
      <c r="N275" s="3"/>
      <c r="O275" s="13"/>
    </row>
    <row r="276" spans="1:15" ht="21.6" customHeight="1" x14ac:dyDescent="0.3">
      <c r="A276" s="62"/>
      <c r="B276" s="10" t="s">
        <v>32</v>
      </c>
      <c r="C276" s="5"/>
      <c r="D276" s="5"/>
      <c r="E276" s="5"/>
      <c r="F276" s="34" t="s">
        <v>33</v>
      </c>
      <c r="G276" s="34" t="s">
        <v>34</v>
      </c>
      <c r="H276" s="34" t="s">
        <v>35</v>
      </c>
      <c r="I276" s="34" t="s">
        <v>36</v>
      </c>
      <c r="J276" s="34" t="s">
        <v>37</v>
      </c>
      <c r="K276" s="69" t="s">
        <v>38</v>
      </c>
      <c r="L276" s="69"/>
      <c r="M276" s="34" t="s">
        <v>39</v>
      </c>
      <c r="N276" s="34" t="s">
        <v>40</v>
      </c>
      <c r="O276" s="9"/>
    </row>
    <row r="277" spans="1:15" ht="21.6" customHeight="1" x14ac:dyDescent="0.3">
      <c r="A277" s="9"/>
      <c r="B277" s="35" t="s">
        <v>41</v>
      </c>
      <c r="C277" s="36" t="str">
        <f>IF(C270&gt;"",C270,"")</f>
        <v>EDVINSSON Jennie</v>
      </c>
      <c r="D277" s="36" t="str">
        <f>IF(G270&gt;"",G270,"")</f>
        <v>Cobas Judith</v>
      </c>
      <c r="E277" s="36" t="str">
        <f>IF(E270&gt;"",E270&amp;" - "&amp;I270,"")</f>
        <v/>
      </c>
      <c r="F277" s="37">
        <v>-6</v>
      </c>
      <c r="G277" s="37">
        <v>6</v>
      </c>
      <c r="H277" s="37">
        <v>6</v>
      </c>
      <c r="I277" s="37">
        <v>-10</v>
      </c>
      <c r="J277" s="37">
        <v>-10</v>
      </c>
      <c r="K277" s="38">
        <f>IF(ISBLANK(F277),"",COUNTIF(F277:J277,"&gt;=0"))</f>
        <v>2</v>
      </c>
      <c r="L277" s="39">
        <f>IF(ISBLANK(F277),"",(IF(LEFT(F277,1)="-",1,0)+IF(LEFT(G277,1)="-",1,0)+IF(LEFT(H277,1)="-",1,0)+IF(LEFT(I277,1)="-",1,0)+IF(LEFT(J277,1)="-",1,0)))</f>
        <v>3</v>
      </c>
      <c r="M277" s="40" t="str">
        <f t="shared" ref="M277:N281" si="12">IF(K277=3,1,"")</f>
        <v/>
      </c>
      <c r="N277" s="41">
        <f t="shared" si="12"/>
        <v>1</v>
      </c>
      <c r="O277" s="9"/>
    </row>
    <row r="278" spans="1:15" ht="21.6" customHeight="1" x14ac:dyDescent="0.3">
      <c r="A278" s="9"/>
      <c r="B278" s="35" t="s">
        <v>42</v>
      </c>
      <c r="C278" s="36" t="str">
        <f>IF(C271&gt;"",C271,"")</f>
        <v>FRONTH Erika</v>
      </c>
      <c r="D278" s="36" t="str">
        <f>IF(G271&gt;"",G271,"")</f>
        <v>FERNÁNDEZ ALBA</v>
      </c>
      <c r="E278" s="36" t="str">
        <f>IF(E271&gt;"",E271&amp;" - "&amp;I271,"")</f>
        <v/>
      </c>
      <c r="F278" s="37">
        <v>7</v>
      </c>
      <c r="G278" s="37">
        <v>2</v>
      </c>
      <c r="H278" s="37">
        <v>4</v>
      </c>
      <c r="I278" s="37"/>
      <c r="J278" s="37"/>
      <c r="K278" s="38">
        <f>IF(ISBLANK(F278),"",COUNTIF(F278:J278,"&gt;=0"))</f>
        <v>3</v>
      </c>
      <c r="L278" s="39">
        <f>IF(ISBLANK(F278),"",(IF(LEFT(F278,1)="-",1,0)+IF(LEFT(G278,1)="-",1,0)+IF(LEFT(H278,1)="-",1,0)+IF(LEFT(I278,1)="-",1,0)+IF(LEFT(J278,1)="-",1,0)))</f>
        <v>0</v>
      </c>
      <c r="M278" s="40">
        <f t="shared" si="12"/>
        <v>1</v>
      </c>
      <c r="N278" s="41" t="str">
        <f t="shared" si="12"/>
        <v/>
      </c>
      <c r="O278" s="9"/>
    </row>
    <row r="279" spans="1:15" ht="21.6" customHeight="1" x14ac:dyDescent="0.3">
      <c r="A279" s="9"/>
      <c r="B279" s="42" t="s">
        <v>43</v>
      </c>
      <c r="C279" s="36" t="str">
        <f>IF(C273&gt;"",C273&amp;" / "&amp;C274,"")</f>
        <v/>
      </c>
      <c r="D279" s="36" t="str">
        <f>IF(G273&gt;"",G273&amp;" / "&amp;G274,"")</f>
        <v/>
      </c>
      <c r="E279" s="43"/>
      <c r="F279" s="44">
        <v>-9</v>
      </c>
      <c r="G279" s="37">
        <v>-7</v>
      </c>
      <c r="H279" s="37">
        <v>9</v>
      </c>
      <c r="I279" s="45">
        <v>11</v>
      </c>
      <c r="J279" s="45">
        <v>-9</v>
      </c>
      <c r="K279" s="38">
        <f>IF(ISBLANK(F279),"",COUNTIF(F279:J279,"&gt;=0"))</f>
        <v>2</v>
      </c>
      <c r="L279" s="39">
        <f>IF(ISBLANK(F279),"",(IF(LEFT(F279,1)="-",1,0)+IF(LEFT(G279,1)="-",1,0)+IF(LEFT(H279,1)="-",1,0)+IF(LEFT(I279,1)="-",1,0)+IF(LEFT(J279,1)="-",1,0)))</f>
        <v>3</v>
      </c>
      <c r="M279" s="40" t="str">
        <f t="shared" si="12"/>
        <v/>
      </c>
      <c r="N279" s="41">
        <f t="shared" si="12"/>
        <v>1</v>
      </c>
      <c r="O279" s="9"/>
    </row>
    <row r="280" spans="1:15" ht="21.6" customHeight="1" x14ac:dyDescent="0.3">
      <c r="A280" s="9"/>
      <c r="B280" s="35" t="s">
        <v>44</v>
      </c>
      <c r="C280" s="36" t="str">
        <f>IF(C270&gt;"",C270,"")</f>
        <v>EDVINSSON Jennie</v>
      </c>
      <c r="D280" s="36" t="str">
        <f>IF(G271&gt;"",G271,"")</f>
        <v>FERNÁNDEZ ALBA</v>
      </c>
      <c r="E280" s="46"/>
      <c r="F280" s="47"/>
      <c r="G280" s="48"/>
      <c r="H280" s="45"/>
      <c r="I280" s="37"/>
      <c r="J280" s="37"/>
      <c r="K280" s="38" t="str">
        <f>IF(ISBLANK(F280),"",COUNTIF(F280:J280,"&gt;=0"))</f>
        <v/>
      </c>
      <c r="L280" s="39" t="str">
        <f>IF(ISBLANK(F280),"",(IF(LEFT(F280,1)="-",1,0)+IF(LEFT(G280,1)="-",1,0)+IF(LEFT(H280,1)="-",1,0)+IF(LEFT(I280,1)="-",1,0)+IF(LEFT(J280,1)="-",1,0)))</f>
        <v/>
      </c>
      <c r="M280" s="40" t="str">
        <f t="shared" si="12"/>
        <v/>
      </c>
      <c r="N280" s="41" t="str">
        <f t="shared" si="12"/>
        <v/>
      </c>
      <c r="O280" s="9"/>
    </row>
    <row r="281" spans="1:15" ht="21.6" customHeight="1" thickBot="1" x14ac:dyDescent="0.35">
      <c r="A281" s="9"/>
      <c r="B281" s="35" t="s">
        <v>45</v>
      </c>
      <c r="C281" s="36" t="str">
        <f>IF(C271&gt;"",C271,"")</f>
        <v>FRONTH Erika</v>
      </c>
      <c r="D281" s="36" t="str">
        <f>IF(G270&gt;"",G270,"")</f>
        <v>Cobas Judith</v>
      </c>
      <c r="E281" s="46"/>
      <c r="F281" s="44"/>
      <c r="G281" s="37"/>
      <c r="H281" s="37"/>
      <c r="I281" s="37"/>
      <c r="J281" s="37"/>
      <c r="K281" s="38" t="str">
        <f>IF(ISBLANK(F281),"",COUNTIF(F281:J281,"&gt;=0"))</f>
        <v/>
      </c>
      <c r="L281" s="39" t="str">
        <f>IF(ISBLANK(F281),"",(IF(LEFT(F281,1)="-",1,0)+IF(LEFT(G281,1)="-",1,0)+IF(LEFT(H281,1)="-",1,0)+IF(LEFT(I281,1)="-",1,0)+IF(LEFT(J281,1)="-",1,0)))</f>
        <v/>
      </c>
      <c r="M281" s="40" t="str">
        <f t="shared" si="12"/>
        <v/>
      </c>
      <c r="N281" s="41" t="str">
        <f t="shared" si="12"/>
        <v/>
      </c>
      <c r="O281" s="9"/>
    </row>
    <row r="282" spans="1:15" ht="21.6" customHeight="1" thickBot="1" x14ac:dyDescent="0.35">
      <c r="A282" s="62"/>
      <c r="B282" s="5"/>
      <c r="C282" s="5"/>
      <c r="D282" s="5"/>
      <c r="E282" s="5"/>
      <c r="F282" s="5"/>
      <c r="G282" s="5"/>
      <c r="H282" s="5"/>
      <c r="I282" s="49" t="s">
        <v>46</v>
      </c>
      <c r="J282" s="50"/>
      <c r="K282" s="51">
        <f>IF(ISBLANK(C270),"",SUM(K277:K281))</f>
        <v>7</v>
      </c>
      <c r="L282" s="51">
        <f>IF(ISBLANK(G270),"",SUM(L277:L281))</f>
        <v>6</v>
      </c>
      <c r="M282" s="52">
        <f>IF(ISBLANK(F277),"",SUM(M277:M281))</f>
        <v>1</v>
      </c>
      <c r="N282" s="53">
        <f>IF(ISBLANK(F277),"",SUM(N277:N281))</f>
        <v>2</v>
      </c>
      <c r="O282" s="9"/>
    </row>
    <row r="283" spans="1:15" ht="21.6" customHeight="1" x14ac:dyDescent="0.3">
      <c r="A283" s="62"/>
      <c r="B283" s="5" t="s">
        <v>47</v>
      </c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13"/>
    </row>
    <row r="284" spans="1:15" ht="21.6" customHeight="1" x14ac:dyDescent="0.3">
      <c r="A284" s="62"/>
      <c r="B284" s="54"/>
      <c r="C284" s="5" t="s">
        <v>48</v>
      </c>
      <c r="D284" s="5" t="s">
        <v>49</v>
      </c>
      <c r="E284" s="3"/>
      <c r="F284" s="5"/>
      <c r="G284" s="5" t="s">
        <v>50</v>
      </c>
      <c r="H284" s="3"/>
      <c r="I284" s="5"/>
      <c r="J284" s="3" t="s">
        <v>51</v>
      </c>
      <c r="K284" s="3"/>
      <c r="L284" s="5"/>
      <c r="M284" s="5"/>
      <c r="N284" s="5"/>
      <c r="O284" s="13"/>
    </row>
    <row r="285" spans="1:15" ht="21.6" customHeight="1" thickBot="1" x14ac:dyDescent="0.35">
      <c r="A285" s="62"/>
      <c r="B285" s="55"/>
      <c r="C285" s="56" t="str">
        <f>C269</f>
        <v>SWE 1</v>
      </c>
      <c r="D285" s="5" t="str">
        <f>G269</f>
        <v>ESP 1</v>
      </c>
      <c r="E285" s="5"/>
      <c r="F285" s="5"/>
      <c r="G285" s="5"/>
      <c r="H285" s="5"/>
      <c r="I285" s="5"/>
      <c r="J285" s="70" t="str">
        <f>IF(M282=2,C269,IF(N282=2,G269,IF(M282=5,IF(N282=5,"tasan",""),"")))</f>
        <v>ESP 1</v>
      </c>
      <c r="K285" s="70"/>
      <c r="L285" s="70"/>
      <c r="M285" s="70"/>
      <c r="N285" s="70"/>
      <c r="O285" s="9"/>
    </row>
    <row r="286" spans="1:15" ht="21.6" customHeight="1" x14ac:dyDescent="0.3">
      <c r="A286" s="63"/>
      <c r="B286" s="57"/>
      <c r="C286" s="57"/>
      <c r="D286" s="57"/>
      <c r="E286" s="57"/>
      <c r="F286" s="57"/>
      <c r="G286" s="57"/>
      <c r="H286" s="57"/>
      <c r="I286" s="57"/>
      <c r="J286" s="58"/>
      <c r="K286" s="58"/>
      <c r="L286" s="58"/>
      <c r="M286" s="58"/>
      <c r="N286" s="58"/>
      <c r="O286" s="59"/>
    </row>
  </sheetData>
  <sheetProtection selectLockedCells="1" selectUnlockedCells="1"/>
  <pageMargins left="0.11811023622047245" right="0.11811023622047245" top="0.74803149606299213" bottom="0.74803149606299213" header="0.51181102362204722" footer="0.51181102362204722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Men´s team</vt:lpstr>
      <vt:lpstr>Mens´s team 5 matches first</vt:lpstr>
      <vt:lpstr>Men´s team 1st round</vt:lpstr>
      <vt:lpstr>Mens´s team 2nd round</vt:lpstr>
      <vt:lpstr>Mens´s team 3rd round</vt:lpstr>
      <vt:lpstr>Mens´s SEMIFINAL</vt:lpstr>
      <vt:lpstr>MEN´S FINAL</vt:lpstr>
      <vt:lpstr>Women´s team</vt:lpstr>
      <vt:lpstr>1st round</vt:lpstr>
      <vt:lpstr>2nd round</vt:lpstr>
      <vt:lpstr>3rd round</vt:lpstr>
      <vt:lpstr>Women´s SEMIFINAL</vt:lpstr>
      <vt:lpstr>Women´s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jouko.manni</dc:creator>
  <cp:lastModifiedBy>Jouko Manni</cp:lastModifiedBy>
  <cp:lastPrinted>2018-12-07T18:30:52Z</cp:lastPrinted>
  <dcterms:created xsi:type="dcterms:W3CDTF">2017-12-05T16:50:34Z</dcterms:created>
  <dcterms:modified xsi:type="dcterms:W3CDTF">2018-12-07T18:53:08Z</dcterms:modified>
</cp:coreProperties>
</file>