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ko\Desktop\"/>
    </mc:Choice>
  </mc:AlternateContent>
  <xr:revisionPtr revIDLastSave="0" documentId="12_ncr:500000_{DBA3DCE6-0ADA-4D5B-98E5-51AF4712BAF8}" xr6:coauthVersionLast="31" xr6:coauthVersionMax="31" xr10:uidLastSave="{00000000-0000-0000-0000-000000000000}"/>
  <bookViews>
    <workbookView xWindow="0" yWindow="0" windowWidth="15765" windowHeight="6840" activeTab="3" xr2:uid="{00000000-000D-0000-FFFF-FFFF00000000}"/>
  </bookViews>
  <sheets>
    <sheet name="1. kierros" sheetId="1" r:id="rId1"/>
    <sheet name="2. kierros" sheetId="2" r:id="rId2"/>
    <sheet name="3. kierros" sheetId="3" r:id="rId3"/>
    <sheet name="Taulukko" sheetId="4" r:id="rId4"/>
  </sheets>
  <calcPr calcId="162913"/>
</workbook>
</file>

<file path=xl/calcChain.xml><?xml version="1.0" encoding="utf-8"?>
<calcChain xmlns="http://schemas.openxmlformats.org/spreadsheetml/2006/main">
  <c r="N49" i="3" l="1"/>
  <c r="P49" i="3" s="1"/>
  <c r="M49" i="3"/>
  <c r="O49" i="3" s="1"/>
  <c r="F49" i="3"/>
  <c r="D49" i="3"/>
  <c r="P48" i="3"/>
  <c r="O48" i="3"/>
  <c r="N48" i="3"/>
  <c r="M48" i="3"/>
  <c r="F48" i="3"/>
  <c r="D48" i="3"/>
  <c r="N47" i="3"/>
  <c r="P47" i="3" s="1"/>
  <c r="M47" i="3"/>
  <c r="O47" i="3" s="1"/>
  <c r="F47" i="3"/>
  <c r="D47" i="3"/>
  <c r="N46" i="3"/>
  <c r="P46" i="3" s="1"/>
  <c r="M46" i="3"/>
  <c r="O46" i="3" s="1"/>
  <c r="F46" i="3"/>
  <c r="D46" i="3"/>
  <c r="N45" i="3"/>
  <c r="P45" i="3" s="1"/>
  <c r="M45" i="3"/>
  <c r="O45" i="3" s="1"/>
  <c r="F45" i="3"/>
  <c r="D45" i="3"/>
  <c r="N44" i="3"/>
  <c r="P44" i="3" s="1"/>
  <c r="M44" i="3"/>
  <c r="O44" i="3" s="1"/>
  <c r="F44" i="3"/>
  <c r="D44" i="3"/>
  <c r="N43" i="3"/>
  <c r="P43" i="3" s="1"/>
  <c r="M43" i="3"/>
  <c r="F43" i="3"/>
  <c r="D43" i="3"/>
  <c r="N21" i="3"/>
  <c r="P21" i="3" s="1"/>
  <c r="M21" i="3"/>
  <c r="O21" i="3" s="1"/>
  <c r="F21" i="3"/>
  <c r="D21" i="3"/>
  <c r="N20" i="3"/>
  <c r="P20" i="3" s="1"/>
  <c r="M20" i="3"/>
  <c r="O20" i="3" s="1"/>
  <c r="F20" i="3"/>
  <c r="D20" i="3"/>
  <c r="N19" i="3"/>
  <c r="P19" i="3" s="1"/>
  <c r="M19" i="3"/>
  <c r="O19" i="3" s="1"/>
  <c r="F19" i="3"/>
  <c r="D19" i="3"/>
  <c r="N18" i="3"/>
  <c r="P18" i="3" s="1"/>
  <c r="M18" i="3"/>
  <c r="O18" i="3" s="1"/>
  <c r="F18" i="3"/>
  <c r="D18" i="3"/>
  <c r="N17" i="3"/>
  <c r="P17" i="3" s="1"/>
  <c r="M17" i="3"/>
  <c r="O17" i="3" s="1"/>
  <c r="F17" i="3"/>
  <c r="D17" i="3"/>
  <c r="N16" i="3"/>
  <c r="P16" i="3" s="1"/>
  <c r="M16" i="3"/>
  <c r="O16" i="3" s="1"/>
  <c r="F16" i="3"/>
  <c r="D16" i="3"/>
  <c r="N15" i="3"/>
  <c r="P15" i="3" s="1"/>
  <c r="M15" i="3"/>
  <c r="O15" i="3" s="1"/>
  <c r="F15" i="3"/>
  <c r="D15" i="3"/>
  <c r="N52" i="2"/>
  <c r="P52" i="2" s="1"/>
  <c r="M52" i="2"/>
  <c r="O52" i="2" s="1"/>
  <c r="F52" i="2"/>
  <c r="D52" i="2"/>
  <c r="N51" i="2"/>
  <c r="P51" i="2" s="1"/>
  <c r="M51" i="2"/>
  <c r="O51" i="2" s="1"/>
  <c r="F51" i="2"/>
  <c r="D51" i="2"/>
  <c r="N50" i="2"/>
  <c r="P50" i="2" s="1"/>
  <c r="M50" i="2"/>
  <c r="O50" i="2" s="1"/>
  <c r="F50" i="2"/>
  <c r="D50" i="2"/>
  <c r="N49" i="2"/>
  <c r="P49" i="2" s="1"/>
  <c r="M49" i="2"/>
  <c r="O49" i="2" s="1"/>
  <c r="F49" i="2"/>
  <c r="D49" i="2"/>
  <c r="N48" i="2"/>
  <c r="P48" i="2" s="1"/>
  <c r="M48" i="2"/>
  <c r="O48" i="2" s="1"/>
  <c r="F48" i="2"/>
  <c r="D48" i="2"/>
  <c r="N47" i="2"/>
  <c r="P47" i="2" s="1"/>
  <c r="M47" i="2"/>
  <c r="O47" i="2" s="1"/>
  <c r="F47" i="2"/>
  <c r="D47" i="2"/>
  <c r="N46" i="2"/>
  <c r="P46" i="2" s="1"/>
  <c r="M46" i="2"/>
  <c r="F46" i="2"/>
  <c r="D46" i="2"/>
  <c r="P21" i="2"/>
  <c r="N21" i="2"/>
  <c r="M21" i="2"/>
  <c r="O21" i="2" s="1"/>
  <c r="F21" i="2"/>
  <c r="D21" i="2"/>
  <c r="O20" i="2"/>
  <c r="N20" i="2"/>
  <c r="P20" i="2" s="1"/>
  <c r="M20" i="2"/>
  <c r="F20" i="2"/>
  <c r="D20" i="2"/>
  <c r="N19" i="2"/>
  <c r="P19" i="2" s="1"/>
  <c r="M19" i="2"/>
  <c r="O19" i="2" s="1"/>
  <c r="F19" i="2"/>
  <c r="D19" i="2"/>
  <c r="N18" i="2"/>
  <c r="P18" i="2" s="1"/>
  <c r="M18" i="2"/>
  <c r="O18" i="2" s="1"/>
  <c r="F18" i="2"/>
  <c r="D18" i="2"/>
  <c r="N17" i="2"/>
  <c r="P17" i="2" s="1"/>
  <c r="M17" i="2"/>
  <c r="O17" i="2" s="1"/>
  <c r="F17" i="2"/>
  <c r="D17" i="2"/>
  <c r="N16" i="2"/>
  <c r="P16" i="2" s="1"/>
  <c r="M16" i="2"/>
  <c r="O16" i="2" s="1"/>
  <c r="F16" i="2"/>
  <c r="D16" i="2"/>
  <c r="N15" i="2"/>
  <c r="M15" i="2"/>
  <c r="O15" i="2" s="1"/>
  <c r="F15" i="2"/>
  <c r="D15" i="2"/>
  <c r="P22" i="3" l="1"/>
  <c r="O22" i="3"/>
  <c r="M50" i="3"/>
  <c r="P50" i="3"/>
  <c r="M53" i="2"/>
  <c r="N22" i="2"/>
  <c r="O22" i="2"/>
  <c r="P15" i="2"/>
  <c r="P22" i="2" s="1"/>
  <c r="N50" i="3"/>
  <c r="O43" i="3"/>
  <c r="O50" i="3" s="1"/>
  <c r="M22" i="3"/>
  <c r="N22" i="3"/>
  <c r="P53" i="2"/>
  <c r="N53" i="2"/>
  <c r="O46" i="2"/>
  <c r="O53" i="2" s="1"/>
  <c r="M22" i="2"/>
  <c r="L25" i="3" l="1"/>
  <c r="L53" i="3"/>
  <c r="L25" i="2"/>
  <c r="L56" i="2"/>
  <c r="N50" i="1" l="1"/>
  <c r="P50" i="1" s="1"/>
  <c r="M50" i="1"/>
  <c r="O50" i="1" s="1"/>
  <c r="F50" i="1"/>
  <c r="D50" i="1"/>
  <c r="N49" i="1"/>
  <c r="P49" i="1" s="1"/>
  <c r="M49" i="1"/>
  <c r="O49" i="1" s="1"/>
  <c r="F49" i="1"/>
  <c r="D49" i="1"/>
  <c r="N48" i="1"/>
  <c r="P48" i="1" s="1"/>
  <c r="M48" i="1"/>
  <c r="O48" i="1" s="1"/>
  <c r="F48" i="1"/>
  <c r="D48" i="1"/>
  <c r="N47" i="1"/>
  <c r="P47" i="1" s="1"/>
  <c r="M47" i="1"/>
  <c r="O47" i="1" s="1"/>
  <c r="F47" i="1"/>
  <c r="D47" i="1"/>
  <c r="N46" i="1"/>
  <c r="P46" i="1" s="1"/>
  <c r="M46" i="1"/>
  <c r="O46" i="1" s="1"/>
  <c r="F46" i="1"/>
  <c r="D46" i="1"/>
  <c r="N45" i="1"/>
  <c r="P45" i="1" s="1"/>
  <c r="M45" i="1"/>
  <c r="O45" i="1" s="1"/>
  <c r="F45" i="1"/>
  <c r="D45" i="1"/>
  <c r="N44" i="1"/>
  <c r="P44" i="1" s="1"/>
  <c r="M44" i="1"/>
  <c r="O44" i="1" s="1"/>
  <c r="F44" i="1"/>
  <c r="D44" i="1"/>
  <c r="P51" i="1" l="1"/>
  <c r="N51" i="1"/>
  <c r="O51" i="1"/>
  <c r="M51" i="1"/>
  <c r="N21" i="1"/>
  <c r="P21" i="1" s="1"/>
  <c r="M21" i="1"/>
  <c r="O21" i="1" s="1"/>
  <c r="F21" i="1"/>
  <c r="D21" i="1"/>
  <c r="O20" i="1"/>
  <c r="N20" i="1"/>
  <c r="P20" i="1" s="1"/>
  <c r="M20" i="1"/>
  <c r="F20" i="1"/>
  <c r="D20" i="1"/>
  <c r="N19" i="1"/>
  <c r="P19" i="1" s="1"/>
  <c r="M19" i="1"/>
  <c r="O19" i="1" s="1"/>
  <c r="F19" i="1"/>
  <c r="D19" i="1"/>
  <c r="N18" i="1"/>
  <c r="P18" i="1" s="1"/>
  <c r="M18" i="1"/>
  <c r="O18" i="1" s="1"/>
  <c r="F18" i="1"/>
  <c r="D18" i="1"/>
  <c r="N17" i="1"/>
  <c r="P17" i="1" s="1"/>
  <c r="M17" i="1"/>
  <c r="O17" i="1" s="1"/>
  <c r="F17" i="1"/>
  <c r="D17" i="1"/>
  <c r="N16" i="1"/>
  <c r="P16" i="1" s="1"/>
  <c r="M16" i="1"/>
  <c r="O16" i="1" s="1"/>
  <c r="F16" i="1"/>
  <c r="D16" i="1"/>
  <c r="N15" i="1"/>
  <c r="P15" i="1" s="1"/>
  <c r="M15" i="1"/>
  <c r="F15" i="1"/>
  <c r="D15" i="1"/>
  <c r="L54" i="1" l="1"/>
  <c r="M22" i="1"/>
  <c r="P22" i="1"/>
  <c r="N22" i="1"/>
  <c r="O15" i="1"/>
  <c r="O22" i="1" s="1"/>
  <c r="L25" i="1" l="1"/>
</calcChain>
</file>

<file path=xl/sharedStrings.xml><?xml version="1.0" encoding="utf-8"?>
<sst xmlns="http://schemas.openxmlformats.org/spreadsheetml/2006/main" count="364" uniqueCount="101">
  <si>
    <t>Suomen Pöytätennisliitto ry - SPTL</t>
  </si>
  <si>
    <t>Päivämäärä</t>
  </si>
  <si>
    <t>MESTARUUSSARJAN PÖYTÄKIRJA</t>
  </si>
  <si>
    <t>Sarjalohko</t>
  </si>
  <si>
    <t>Joukkue</t>
  </si>
  <si>
    <t>A</t>
  </si>
  <si>
    <t>X</t>
  </si>
  <si>
    <t>B</t>
  </si>
  <si>
    <t>Y</t>
  </si>
  <si>
    <t>C</t>
  </si>
  <si>
    <t>Z</t>
  </si>
  <si>
    <t>Nelinpeli</t>
  </si>
  <si>
    <t>Ottelut</t>
  </si>
  <si>
    <t>1.</t>
  </si>
  <si>
    <t>2.</t>
  </si>
  <si>
    <t>3.</t>
  </si>
  <si>
    <t>4.</t>
  </si>
  <si>
    <t>5.</t>
  </si>
  <si>
    <t>Erät</t>
  </si>
  <si>
    <t>K</t>
  </si>
  <si>
    <t>V</t>
  </si>
  <si>
    <t>A-X</t>
  </si>
  <si>
    <t>C-Z</t>
  </si>
  <si>
    <t>B-Y</t>
  </si>
  <si>
    <t>A-Z</t>
  </si>
  <si>
    <t>B-X</t>
  </si>
  <si>
    <t>C-Y</t>
  </si>
  <si>
    <t>Nelinp</t>
  </si>
  <si>
    <t>Tulos</t>
  </si>
  <si>
    <t>Allekirjoitukset</t>
  </si>
  <si>
    <t>Kotijoukkue</t>
  </si>
  <si>
    <t>Vierasjoukkue</t>
  </si>
  <si>
    <t>Tuomari</t>
  </si>
  <si>
    <t>Voittaja</t>
  </si>
  <si>
    <t>____________________</t>
  </si>
  <si>
    <t>© Suomen Pöytätennisliitto ry, 2016</t>
  </si>
  <si>
    <t>KoKa</t>
  </si>
  <si>
    <t>Mestaruussarjakarsinta</t>
  </si>
  <si>
    <t>OPT-Vana</t>
  </si>
  <si>
    <t>PT Espoo 2</t>
  </si>
  <si>
    <t>TIP-70 2</t>
  </si>
  <si>
    <t>Mestarussarjakarsinta</t>
  </si>
  <si>
    <t>Jussi Mäkelä</t>
  </si>
  <si>
    <t>Esa Miettinen</t>
  </si>
  <si>
    <t>Jannika Oksanen</t>
  </si>
  <si>
    <t>Arttu Pihkala</t>
  </si>
  <si>
    <t>Matias Ojala</t>
  </si>
  <si>
    <t>Veeti Valasti</t>
  </si>
  <si>
    <t>Alex Naumi</t>
  </si>
  <si>
    <t>Riku Autio</t>
  </si>
  <si>
    <t>Veikka Flemming</t>
  </si>
  <si>
    <t>Anastasia Burkova</t>
  </si>
  <si>
    <t>Mika Sorvisto</t>
  </si>
  <si>
    <t>Daniel Söderlund</t>
  </si>
  <si>
    <t>Akeem Adewole</t>
  </si>
  <si>
    <t>Luo Yomo</t>
  </si>
  <si>
    <t>Burkova</t>
  </si>
  <si>
    <t>Sorvisto</t>
  </si>
  <si>
    <t>Ojala</t>
  </si>
  <si>
    <t>Pihkala</t>
  </si>
  <si>
    <t>SM-sarjan karsinta kevät 2018</t>
  </si>
  <si>
    <t>Lauantai 21.4.2018 klo 9.30</t>
  </si>
  <si>
    <t>Ruskeasuo, Helsinki</t>
  </si>
  <si>
    <t>RN</t>
  </si>
  <si>
    <t>Seura</t>
  </si>
  <si>
    <t>3p voitot</t>
  </si>
  <si>
    <t>2p voitot</t>
  </si>
  <si>
    <t>1p tapp</t>
  </si>
  <si>
    <t>Sarjapist</t>
  </si>
  <si>
    <t>Sija</t>
  </si>
  <si>
    <t>1</t>
  </si>
  <si>
    <t>SM6</t>
  </si>
  <si>
    <t>2</t>
  </si>
  <si>
    <t>SM7</t>
  </si>
  <si>
    <t>4</t>
  </si>
  <si>
    <t>3</t>
  </si>
  <si>
    <t>1D2</t>
  </si>
  <si>
    <t>0</t>
  </si>
  <si>
    <t>1D3</t>
  </si>
  <si>
    <t>5</t>
  </si>
  <si>
    <t>Ottelu</t>
  </si>
  <si>
    <t>Aloitus</t>
  </si>
  <si>
    <t>1-3</t>
  </si>
  <si>
    <t>5-0</t>
  </si>
  <si>
    <t>Klo 9.30</t>
  </si>
  <si>
    <t>2-4</t>
  </si>
  <si>
    <t>3-4</t>
  </si>
  <si>
    <t>1-4</t>
  </si>
  <si>
    <t>Klo 11.30</t>
  </si>
  <si>
    <t>2-3</t>
  </si>
  <si>
    <t>5-1</t>
  </si>
  <si>
    <t>1-2</t>
  </si>
  <si>
    <t>Klo 15.30</t>
  </si>
  <si>
    <t>Lopputulokset:</t>
  </si>
  <si>
    <t>0-5</t>
  </si>
  <si>
    <t>Jatkaa 1. divisioonassa</t>
  </si>
  <si>
    <t>9</t>
  </si>
  <si>
    <t>Säilyy SM-sarjassa</t>
  </si>
  <si>
    <t>Nousee SM-sarjaan</t>
  </si>
  <si>
    <t>Putoaa 1. divisioonaan</t>
  </si>
  <si>
    <t xml:space="preserve">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</si>
</sst>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SWISS"/>
      <family val="2"/>
    </font>
    <font>
      <sz val="10"/>
      <color indexed="8"/>
      <name val="SWISS"/>
      <family val="2"/>
    </font>
    <font>
      <b/>
      <sz val="12"/>
      <name val="Arial"/>
      <family val="2"/>
    </font>
    <font>
      <b/>
      <sz val="8"/>
      <color theme="1"/>
      <name val="Calibri"/>
      <family val="2"/>
      <scheme val="minor"/>
    </font>
    <font>
      <b/>
      <sz val="10"/>
      <color indexed="8"/>
      <name val="SWISS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164" fontId="3" fillId="0" borderId="0"/>
    <xf numFmtId="0" fontId="15" fillId="0" borderId="0"/>
  </cellStyleXfs>
  <cellXfs count="11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2" fillId="0" borderId="0" xfId="0" applyFont="1" applyBorder="1"/>
    <xf numFmtId="0" fontId="0" fillId="0" borderId="10" xfId="0" applyBorder="1"/>
    <xf numFmtId="0" fontId="5" fillId="0" borderId="0" xfId="0" applyFont="1" applyBorder="1" applyProtection="1"/>
    <xf numFmtId="0" fontId="6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0" fillId="0" borderId="20" xfId="0" applyBorder="1"/>
    <xf numFmtId="0" fontId="8" fillId="0" borderId="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3" borderId="16" xfId="0" quotePrefix="1" applyNumberFormat="1" applyFill="1" applyBorder="1" applyAlignment="1" applyProtection="1">
      <alignment horizontal="center"/>
      <protection locked="0"/>
    </xf>
    <xf numFmtId="0" fontId="0" fillId="3" borderId="8" xfId="0" applyNumberFormat="1" applyFill="1" applyBorder="1" applyAlignment="1" applyProtection="1">
      <alignment horizontal="center"/>
      <protection locked="0"/>
    </xf>
    <xf numFmtId="0" fontId="0" fillId="3" borderId="23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3" borderId="17" xfId="0" applyNumberFormat="1" applyFill="1" applyBorder="1" applyAlignment="1" applyProtection="1">
      <alignment horizontal="center"/>
      <protection locked="0"/>
    </xf>
    <xf numFmtId="0" fontId="0" fillId="3" borderId="18" xfId="0" applyNumberFormat="1" applyFill="1" applyBorder="1" applyAlignment="1" applyProtection="1">
      <alignment horizontal="center"/>
      <protection locked="0"/>
    </xf>
    <xf numFmtId="0" fontId="0" fillId="3" borderId="27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3" borderId="17" xfId="0" quotePrefix="1" applyNumberFormat="1" applyFill="1" applyBorder="1" applyAlignment="1" applyProtection="1">
      <alignment horizontal="center"/>
      <protection locked="0"/>
    </xf>
    <xf numFmtId="0" fontId="8" fillId="0" borderId="29" xfId="0" applyFont="1" applyBorder="1" applyAlignment="1">
      <alignment horizontal="center"/>
    </xf>
    <xf numFmtId="0" fontId="0" fillId="3" borderId="20" xfId="0" applyNumberFormat="1" applyFill="1" applyBorder="1" applyAlignment="1" applyProtection="1">
      <alignment horizontal="center"/>
      <protection locked="0"/>
    </xf>
    <xf numFmtId="0" fontId="0" fillId="3" borderId="14" xfId="0" applyNumberFormat="1" applyFill="1" applyBorder="1" applyAlignment="1" applyProtection="1">
      <alignment horizontal="center"/>
      <protection locked="0"/>
    </xf>
    <xf numFmtId="0" fontId="0" fillId="3" borderId="30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0" fillId="4" borderId="35" xfId="0" applyFont="1" applyFill="1" applyBorder="1" applyAlignment="1">
      <alignment horizontal="center"/>
    </xf>
    <xf numFmtId="0" fontId="10" fillId="4" borderId="34" xfId="0" applyFont="1" applyFill="1" applyBorder="1" applyAlignment="1">
      <alignment horizontal="center"/>
    </xf>
    <xf numFmtId="0" fontId="1" fillId="0" borderId="0" xfId="0" applyFont="1" applyBorder="1" applyProtection="1"/>
    <xf numFmtId="0" fontId="0" fillId="0" borderId="0" xfId="0" applyFont="1" applyBorder="1" applyProtection="1"/>
    <xf numFmtId="0" fontId="0" fillId="0" borderId="0" xfId="0" applyFont="1" applyBorder="1"/>
    <xf numFmtId="0" fontId="0" fillId="0" borderId="37" xfId="0" applyBorder="1"/>
    <xf numFmtId="0" fontId="0" fillId="0" borderId="36" xfId="0" applyBorder="1"/>
    <xf numFmtId="0" fontId="0" fillId="0" borderId="38" xfId="0" applyBorder="1"/>
    <xf numFmtId="0" fontId="0" fillId="0" borderId="21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36" xfId="0" applyFont="1" applyBorder="1" applyAlignment="1" applyProtection="1">
      <alignment horizontal="left"/>
    </xf>
    <xf numFmtId="0" fontId="0" fillId="0" borderId="0" xfId="0" applyBorder="1" applyAlignment="1">
      <alignment horizontal="left"/>
    </xf>
    <xf numFmtId="0" fontId="11" fillId="4" borderId="12" xfId="0" applyFont="1" applyFill="1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9" fillId="0" borderId="13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0" borderId="30" xfId="0" applyFont="1" applyBorder="1" applyAlignment="1">
      <alignment horizontal="left"/>
    </xf>
    <xf numFmtId="0" fontId="9" fillId="0" borderId="31" xfId="0" applyFont="1" applyBorder="1" applyAlignment="1">
      <alignment horizontal="left"/>
    </xf>
    <xf numFmtId="0" fontId="1" fillId="0" borderId="32" xfId="0" applyFont="1" applyBorder="1" applyAlignment="1" applyProtection="1">
      <alignment horizontal="left"/>
    </xf>
    <xf numFmtId="0" fontId="1" fillId="0" borderId="33" xfId="0" applyFont="1" applyBorder="1" applyAlignment="1" applyProtection="1">
      <alignment horizontal="left"/>
    </xf>
    <xf numFmtId="0" fontId="0" fillId="0" borderId="21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164" fontId="4" fillId="2" borderId="18" xfId="1" applyFont="1" applyFill="1" applyBorder="1" applyAlignment="1" applyProtection="1">
      <alignment horizontal="left"/>
      <protection locked="0"/>
    </xf>
    <xf numFmtId="164" fontId="4" fillId="2" borderId="19" xfId="1" applyFont="1" applyFill="1" applyBorder="1" applyAlignment="1" applyProtection="1">
      <alignment horizontal="left"/>
      <protection locked="0"/>
    </xf>
    <xf numFmtId="164" fontId="4" fillId="2" borderId="14" xfId="1" applyFont="1" applyFill="1" applyBorder="1" applyAlignment="1" applyProtection="1">
      <alignment horizontal="left"/>
      <protection locked="0"/>
    </xf>
    <xf numFmtId="164" fontId="4" fillId="2" borderId="15" xfId="1" applyFont="1" applyFill="1" applyBorder="1" applyAlignment="1" applyProtection="1">
      <alignment horizontal="left"/>
      <protection locked="0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14" fontId="4" fillId="2" borderId="8" xfId="1" applyNumberFormat="1" applyFont="1" applyFill="1" applyBorder="1" applyAlignment="1" applyProtection="1">
      <alignment horizontal="left"/>
      <protection locked="0"/>
    </xf>
    <xf numFmtId="14" fontId="4" fillId="2" borderId="9" xfId="1" applyNumberFormat="1" applyFont="1" applyFill="1" applyBorder="1" applyAlignment="1" applyProtection="1">
      <alignment horizontal="left"/>
      <protection locked="0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49" fontId="4" fillId="2" borderId="14" xfId="1" applyNumberFormat="1" applyFont="1" applyFill="1" applyBorder="1" applyAlignment="1" applyProtection="1">
      <alignment horizontal="left"/>
      <protection locked="0"/>
    </xf>
    <xf numFmtId="49" fontId="4" fillId="2" borderId="15" xfId="1" applyNumberFormat="1" applyFont="1" applyFill="1" applyBorder="1" applyAlignment="1" applyProtection="1">
      <alignment horizontal="left"/>
      <protection locked="0"/>
    </xf>
    <xf numFmtId="164" fontId="7" fillId="2" borderId="8" xfId="1" applyFont="1" applyFill="1" applyBorder="1" applyAlignment="1" applyProtection="1">
      <alignment horizontal="left"/>
      <protection locked="0"/>
    </xf>
    <xf numFmtId="164" fontId="7" fillId="2" borderId="9" xfId="1" applyFont="1" applyFill="1" applyBorder="1" applyAlignment="1" applyProtection="1">
      <alignment horizontal="left"/>
      <protection locked="0"/>
    </xf>
    <xf numFmtId="49" fontId="0" fillId="0" borderId="39" xfId="0" applyNumberFormat="1" applyFont="1" applyFill="1" applyBorder="1" applyAlignment="1" applyProtection="1">
      <alignment horizontal="left"/>
    </xf>
    <xf numFmtId="49" fontId="12" fillId="0" borderId="40" xfId="0" applyNumberFormat="1" applyFont="1" applyFill="1" applyBorder="1" applyAlignment="1" applyProtection="1">
      <alignment horizontal="left"/>
    </xf>
    <xf numFmtId="49" fontId="12" fillId="0" borderId="41" xfId="0" applyNumberFormat="1" applyFont="1" applyFill="1" applyBorder="1" applyAlignment="1" applyProtection="1">
      <alignment horizontal="left"/>
    </xf>
    <xf numFmtId="49" fontId="12" fillId="0" borderId="42" xfId="0" applyNumberFormat="1" applyFont="1" applyFill="1" applyBorder="1" applyAlignment="1" applyProtection="1">
      <alignment horizontal="left"/>
    </xf>
    <xf numFmtId="49" fontId="0" fillId="0" borderId="43" xfId="0" applyNumberFormat="1" applyFont="1" applyFill="1" applyBorder="1" applyAlignment="1" applyProtection="1">
      <alignment horizontal="left"/>
    </xf>
    <xf numFmtId="49" fontId="0" fillId="0" borderId="0" xfId="0" applyNumberFormat="1" applyFont="1" applyFill="1" applyBorder="1" applyAlignment="1" applyProtection="1">
      <alignment horizontal="left"/>
    </xf>
    <xf numFmtId="49" fontId="13" fillId="0" borderId="0" xfId="0" applyNumberFormat="1" applyFont="1" applyFill="1" applyBorder="1" applyAlignment="1" applyProtection="1">
      <alignment horizontal="left"/>
    </xf>
    <xf numFmtId="49" fontId="13" fillId="0" borderId="44" xfId="0" applyNumberFormat="1" applyFont="1" applyFill="1" applyBorder="1" applyAlignment="1" applyProtection="1">
      <alignment horizontal="left"/>
    </xf>
    <xf numFmtId="49" fontId="13" fillId="0" borderId="45" xfId="0" applyNumberFormat="1" applyFont="1" applyFill="1" applyBorder="1" applyAlignment="1" applyProtection="1">
      <alignment horizontal="left"/>
    </xf>
    <xf numFmtId="49" fontId="13" fillId="0" borderId="46" xfId="0" applyNumberFormat="1" applyFont="1" applyFill="1" applyBorder="1" applyAlignment="1" applyProtection="1">
      <alignment horizontal="left"/>
    </xf>
    <xf numFmtId="49" fontId="13" fillId="0" borderId="47" xfId="0" applyNumberFormat="1" applyFont="1" applyFill="1" applyBorder="1" applyAlignment="1" applyProtection="1">
      <alignment horizontal="left"/>
    </xf>
    <xf numFmtId="49" fontId="13" fillId="0" borderId="48" xfId="0" applyNumberFormat="1" applyFont="1" applyFill="1" applyBorder="1" applyAlignment="1" applyProtection="1">
      <alignment horizontal="left"/>
    </xf>
    <xf numFmtId="49" fontId="0" fillId="0" borderId="49" xfId="0" applyNumberFormat="1" applyFont="1" applyFill="1" applyBorder="1" applyAlignment="1" applyProtection="1">
      <alignment horizontal="left"/>
    </xf>
    <xf numFmtId="49" fontId="0" fillId="0" borderId="50" xfId="0" applyNumberFormat="1" applyFont="1" applyFill="1" applyBorder="1" applyAlignment="1" applyProtection="1">
      <alignment horizontal="left"/>
    </xf>
    <xf numFmtId="49" fontId="14" fillId="0" borderId="51" xfId="0" applyNumberFormat="1" applyFont="1" applyFill="1" applyBorder="1" applyAlignment="1" applyProtection="1">
      <alignment horizontal="left"/>
    </xf>
    <xf numFmtId="49" fontId="14" fillId="0" borderId="43" xfId="0" applyNumberFormat="1" applyFont="1" applyFill="1" applyBorder="1" applyAlignment="1" applyProtection="1">
      <alignment horizontal="left"/>
    </xf>
    <xf numFmtId="49" fontId="14" fillId="0" borderId="0" xfId="0" applyNumberFormat="1" applyFont="1" applyFill="1" applyBorder="1" applyAlignment="1" applyProtection="1">
      <alignment horizontal="left"/>
    </xf>
    <xf numFmtId="49" fontId="14" fillId="0" borderId="52" xfId="0" applyNumberFormat="1" applyFont="1" applyFill="1" applyBorder="1" applyAlignment="1" applyProtection="1">
      <alignment horizontal="left"/>
    </xf>
    <xf numFmtId="49" fontId="14" fillId="0" borderId="50" xfId="0" applyNumberFormat="1" applyFont="1" applyFill="1" applyBorder="1" applyAlignment="1" applyProtection="1">
      <alignment horizontal="left"/>
    </xf>
    <xf numFmtId="49" fontId="14" fillId="0" borderId="39" xfId="0" applyNumberFormat="1" applyFont="1" applyFill="1" applyBorder="1" applyAlignment="1" applyProtection="1">
      <alignment horizontal="left"/>
    </xf>
    <xf numFmtId="0" fontId="15" fillId="0" borderId="0" xfId="2" applyFont="1"/>
    <xf numFmtId="49" fontId="14" fillId="0" borderId="52" xfId="0" applyNumberFormat="1" applyFont="1" applyFill="1" applyBorder="1" applyAlignment="1" applyProtection="1">
      <alignment horizontal="center"/>
    </xf>
  </cellXfs>
  <cellStyles count="3">
    <cellStyle name="Excel Built-in Normal" xfId="2" xr:uid="{FE9800DF-47A9-412E-A8E0-86D5B4C52943}"/>
    <cellStyle name="Normaali_LohkoKaavio_4-5_makrot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38100</xdr:rowOff>
    </xdr:from>
    <xdr:to>
      <xdr:col>3</xdr:col>
      <xdr:colOff>329767</xdr:colOff>
      <xdr:row>4</xdr:row>
      <xdr:rowOff>152400</xdr:rowOff>
    </xdr:to>
    <xdr:pic>
      <xdr:nvPicPr>
        <xdr:cNvPr id="2" name="Picture 1" descr="logo_bi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325" y="123825"/>
          <a:ext cx="767917" cy="714375"/>
        </a:xfrm>
        <a:prstGeom prst="rect">
          <a:avLst/>
        </a:prstGeom>
      </xdr:spPr>
    </xdr:pic>
    <xdr:clientData/>
  </xdr:twoCellAnchor>
  <xdr:oneCellAnchor>
    <xdr:from>
      <xdr:col>2</xdr:col>
      <xdr:colOff>9525</xdr:colOff>
      <xdr:row>30</xdr:row>
      <xdr:rowOff>38100</xdr:rowOff>
    </xdr:from>
    <xdr:ext cx="710767" cy="714375"/>
    <xdr:pic>
      <xdr:nvPicPr>
        <xdr:cNvPr id="3" name="Picture 2" descr="logo_big.png">
          <a:extLst>
            <a:ext uri="{FF2B5EF4-FFF2-40B4-BE49-F238E27FC236}">
              <a16:creationId xmlns:a16="http://schemas.microsoft.com/office/drawing/2014/main" id="{9207A77A-A877-4852-AD06-CDD473153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228600"/>
          <a:ext cx="710767" cy="714375"/>
        </a:xfrm>
        <a:prstGeom prst="rect">
          <a:avLst/>
        </a:prstGeom>
      </xdr:spPr>
    </xdr:pic>
    <xdr:clientData/>
  </xdr:oneCellAnchor>
  <xdr:oneCellAnchor>
    <xdr:from>
      <xdr:col>2</xdr:col>
      <xdr:colOff>9525</xdr:colOff>
      <xdr:row>61</xdr:row>
      <xdr:rowOff>38100</xdr:rowOff>
    </xdr:from>
    <xdr:ext cx="710767" cy="714375"/>
    <xdr:pic>
      <xdr:nvPicPr>
        <xdr:cNvPr id="4" name="Picture 3" descr="logo_big.png">
          <a:extLst>
            <a:ext uri="{FF2B5EF4-FFF2-40B4-BE49-F238E27FC236}">
              <a16:creationId xmlns:a16="http://schemas.microsoft.com/office/drawing/2014/main" id="{61F5B82F-33A6-46A8-BEF8-8688AE55B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228600"/>
          <a:ext cx="710767" cy="714375"/>
        </a:xfrm>
        <a:prstGeom prst="rect">
          <a:avLst/>
        </a:prstGeom>
      </xdr:spPr>
    </xdr:pic>
    <xdr:clientData/>
  </xdr:oneCellAnchor>
  <xdr:oneCellAnchor>
    <xdr:from>
      <xdr:col>2</xdr:col>
      <xdr:colOff>9525</xdr:colOff>
      <xdr:row>90</xdr:row>
      <xdr:rowOff>38100</xdr:rowOff>
    </xdr:from>
    <xdr:ext cx="710767" cy="714375"/>
    <xdr:pic>
      <xdr:nvPicPr>
        <xdr:cNvPr id="5" name="Picture 4" descr="logo_big.png">
          <a:extLst>
            <a:ext uri="{FF2B5EF4-FFF2-40B4-BE49-F238E27FC236}">
              <a16:creationId xmlns:a16="http://schemas.microsoft.com/office/drawing/2014/main" id="{1221028C-24C3-482C-9EAC-FE76CDBF3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228600"/>
          <a:ext cx="710767" cy="714375"/>
        </a:xfrm>
        <a:prstGeom prst="rect">
          <a:avLst/>
        </a:prstGeom>
      </xdr:spPr>
    </xdr:pic>
    <xdr:clientData/>
  </xdr:oneCellAnchor>
  <xdr:oneCellAnchor>
    <xdr:from>
      <xdr:col>2</xdr:col>
      <xdr:colOff>9525</xdr:colOff>
      <xdr:row>151</xdr:row>
      <xdr:rowOff>38100</xdr:rowOff>
    </xdr:from>
    <xdr:ext cx="710767" cy="714375"/>
    <xdr:pic>
      <xdr:nvPicPr>
        <xdr:cNvPr id="7" name="Picture 6" descr="logo_big.png">
          <a:extLst>
            <a:ext uri="{FF2B5EF4-FFF2-40B4-BE49-F238E27FC236}">
              <a16:creationId xmlns:a16="http://schemas.microsoft.com/office/drawing/2014/main" id="{340AEF1B-F72D-4098-B60F-E3C30B326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228600"/>
          <a:ext cx="710767" cy="7143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1</xdr:row>
      <xdr:rowOff>38100</xdr:rowOff>
    </xdr:from>
    <xdr:ext cx="710767" cy="714375"/>
    <xdr:pic>
      <xdr:nvPicPr>
        <xdr:cNvPr id="2" name="Picture 1" descr="logo_big.png">
          <a:extLst>
            <a:ext uri="{FF2B5EF4-FFF2-40B4-BE49-F238E27FC236}">
              <a16:creationId xmlns:a16="http://schemas.microsoft.com/office/drawing/2014/main" id="{B993AF73-838D-4D82-BB80-133D258F3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24117300"/>
          <a:ext cx="710767" cy="714375"/>
        </a:xfrm>
        <a:prstGeom prst="rect">
          <a:avLst/>
        </a:prstGeom>
      </xdr:spPr>
    </xdr:pic>
    <xdr:clientData/>
  </xdr:oneCellAnchor>
  <xdr:oneCellAnchor>
    <xdr:from>
      <xdr:col>2</xdr:col>
      <xdr:colOff>9525</xdr:colOff>
      <xdr:row>32</xdr:row>
      <xdr:rowOff>38100</xdr:rowOff>
    </xdr:from>
    <xdr:ext cx="710767" cy="714375"/>
    <xdr:pic>
      <xdr:nvPicPr>
        <xdr:cNvPr id="3" name="Picture 2" descr="logo_big.png">
          <a:extLst>
            <a:ext uri="{FF2B5EF4-FFF2-40B4-BE49-F238E27FC236}">
              <a16:creationId xmlns:a16="http://schemas.microsoft.com/office/drawing/2014/main" id="{0F4A5A8E-0BA3-4895-91A5-A49C03387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28725" y="228600"/>
          <a:ext cx="710767" cy="7143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1</xdr:row>
      <xdr:rowOff>38100</xdr:rowOff>
    </xdr:from>
    <xdr:ext cx="710767" cy="714375"/>
    <xdr:pic>
      <xdr:nvPicPr>
        <xdr:cNvPr id="2" name="Picture 1" descr="logo_big.png">
          <a:extLst>
            <a:ext uri="{FF2B5EF4-FFF2-40B4-BE49-F238E27FC236}">
              <a16:creationId xmlns:a16="http://schemas.microsoft.com/office/drawing/2014/main" id="{5CC4F6D4-8EB5-4939-8094-9391EC081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28725" y="228600"/>
          <a:ext cx="710767" cy="714375"/>
        </a:xfrm>
        <a:prstGeom prst="rect">
          <a:avLst/>
        </a:prstGeom>
      </xdr:spPr>
    </xdr:pic>
    <xdr:clientData/>
  </xdr:oneCellAnchor>
  <xdr:oneCellAnchor>
    <xdr:from>
      <xdr:col>2</xdr:col>
      <xdr:colOff>9525</xdr:colOff>
      <xdr:row>29</xdr:row>
      <xdr:rowOff>38100</xdr:rowOff>
    </xdr:from>
    <xdr:ext cx="710767" cy="714375"/>
    <xdr:pic>
      <xdr:nvPicPr>
        <xdr:cNvPr id="3" name="Picture 2" descr="logo_big.png">
          <a:extLst>
            <a:ext uri="{FF2B5EF4-FFF2-40B4-BE49-F238E27FC236}">
              <a16:creationId xmlns:a16="http://schemas.microsoft.com/office/drawing/2014/main" id="{1BC29CFD-44B4-4921-956E-3E634646D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28725" y="228600"/>
          <a:ext cx="710767" cy="7143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176"/>
  <sheetViews>
    <sheetView topLeftCell="A37" workbookViewId="0">
      <selection activeCell="I51" sqref="I51"/>
    </sheetView>
  </sheetViews>
  <sheetFormatPr defaultRowHeight="15"/>
  <cols>
    <col min="1" max="1" width="2.140625" customWidth="1"/>
    <col min="2" max="2" width="1.85546875" customWidth="1"/>
    <col min="3" max="3" width="5.85546875" customWidth="1"/>
    <col min="4" max="4" width="6.28515625" customWidth="1"/>
    <col min="5" max="5" width="12.28515625" customWidth="1"/>
    <col min="6" max="6" width="18.42578125" customWidth="1"/>
    <col min="7" max="7" width="3.7109375" customWidth="1"/>
    <col min="8" max="12" width="6.140625" customWidth="1"/>
    <col min="13" max="16" width="3.7109375" customWidth="1"/>
    <col min="17" max="17" width="1.85546875" customWidth="1"/>
  </cols>
  <sheetData>
    <row r="2" spans="2:17" ht="15.75" thickBot="1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2:17">
      <c r="B3" s="4"/>
      <c r="C3" s="5"/>
      <c r="D3" s="5"/>
      <c r="E3" s="6" t="s">
        <v>0</v>
      </c>
      <c r="F3" s="5"/>
      <c r="G3" s="5"/>
      <c r="H3" s="5"/>
      <c r="I3" s="77" t="s">
        <v>1</v>
      </c>
      <c r="J3" s="78"/>
      <c r="K3" s="66"/>
      <c r="L3" s="79">
        <v>43576</v>
      </c>
      <c r="M3" s="79"/>
      <c r="N3" s="79"/>
      <c r="O3" s="79"/>
      <c r="P3" s="80"/>
      <c r="Q3" s="7"/>
    </row>
    <row r="4" spans="2:17" ht="16.5" thickBot="1">
      <c r="B4" s="4"/>
      <c r="C4" s="5"/>
      <c r="D4" s="5"/>
      <c r="E4" s="8" t="s">
        <v>2</v>
      </c>
      <c r="F4" s="5"/>
      <c r="G4" s="5"/>
      <c r="H4" s="5"/>
      <c r="I4" s="81" t="s">
        <v>3</v>
      </c>
      <c r="J4" s="82"/>
      <c r="K4" s="83"/>
      <c r="L4" s="84" t="s">
        <v>37</v>
      </c>
      <c r="M4" s="84"/>
      <c r="N4" s="84"/>
      <c r="O4" s="84"/>
      <c r="P4" s="85"/>
      <c r="Q4" s="7"/>
    </row>
    <row r="5" spans="2:17" ht="15.75" thickBot="1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</row>
    <row r="6" spans="2:17">
      <c r="B6" s="4"/>
      <c r="C6" s="9" t="s">
        <v>4</v>
      </c>
      <c r="D6" s="86" t="s">
        <v>36</v>
      </c>
      <c r="E6" s="86"/>
      <c r="F6" s="87"/>
      <c r="G6" s="5"/>
      <c r="H6" s="9" t="s">
        <v>4</v>
      </c>
      <c r="I6" s="86" t="s">
        <v>40</v>
      </c>
      <c r="J6" s="86"/>
      <c r="K6" s="86"/>
      <c r="L6" s="86"/>
      <c r="M6" s="86"/>
      <c r="N6" s="86"/>
      <c r="O6" s="86"/>
      <c r="P6" s="87"/>
      <c r="Q6" s="7"/>
    </row>
    <row r="7" spans="2:17">
      <c r="B7" s="4"/>
      <c r="C7" s="10" t="s">
        <v>5</v>
      </c>
      <c r="D7" s="73" t="s">
        <v>48</v>
      </c>
      <c r="E7" s="73"/>
      <c r="F7" s="74"/>
      <c r="G7" s="5"/>
      <c r="H7" s="10" t="s">
        <v>6</v>
      </c>
      <c r="I7" s="73" t="s">
        <v>42</v>
      </c>
      <c r="J7" s="73"/>
      <c r="K7" s="73"/>
      <c r="L7" s="73"/>
      <c r="M7" s="73"/>
      <c r="N7" s="73"/>
      <c r="O7" s="73"/>
      <c r="P7" s="74"/>
      <c r="Q7" s="7"/>
    </row>
    <row r="8" spans="2:17">
      <c r="B8" s="4"/>
      <c r="C8" s="10" t="s">
        <v>7</v>
      </c>
      <c r="D8" s="73" t="s">
        <v>49</v>
      </c>
      <c r="E8" s="73"/>
      <c r="F8" s="74"/>
      <c r="G8" s="5"/>
      <c r="H8" s="10" t="s">
        <v>8</v>
      </c>
      <c r="I8" s="73" t="s">
        <v>43</v>
      </c>
      <c r="J8" s="73"/>
      <c r="K8" s="73"/>
      <c r="L8" s="73"/>
      <c r="M8" s="73"/>
      <c r="N8" s="73"/>
      <c r="O8" s="73"/>
      <c r="P8" s="74"/>
      <c r="Q8" s="7"/>
    </row>
    <row r="9" spans="2:17">
      <c r="B9" s="4"/>
      <c r="C9" s="10" t="s">
        <v>9</v>
      </c>
      <c r="D9" s="73" t="s">
        <v>50</v>
      </c>
      <c r="E9" s="73"/>
      <c r="F9" s="74"/>
      <c r="G9" s="5"/>
      <c r="H9" s="10" t="s">
        <v>10</v>
      </c>
      <c r="I9" s="73" t="s">
        <v>44</v>
      </c>
      <c r="J9" s="73"/>
      <c r="K9" s="73"/>
      <c r="L9" s="73"/>
      <c r="M9" s="73"/>
      <c r="N9" s="73"/>
      <c r="O9" s="73"/>
      <c r="P9" s="74"/>
      <c r="Q9" s="7"/>
    </row>
    <row r="10" spans="2:17">
      <c r="B10" s="4"/>
      <c r="C10" s="70" t="s">
        <v>11</v>
      </c>
      <c r="D10" s="71"/>
      <c r="E10" s="71"/>
      <c r="F10" s="72"/>
      <c r="G10" s="5"/>
      <c r="H10" s="70" t="s">
        <v>11</v>
      </c>
      <c r="I10" s="71"/>
      <c r="J10" s="71"/>
      <c r="K10" s="71"/>
      <c r="L10" s="71"/>
      <c r="M10" s="71"/>
      <c r="N10" s="71"/>
      <c r="O10" s="71"/>
      <c r="P10" s="72"/>
      <c r="Q10" s="7"/>
    </row>
    <row r="11" spans="2:17">
      <c r="B11" s="4"/>
      <c r="C11" s="11"/>
      <c r="D11" s="73"/>
      <c r="E11" s="73"/>
      <c r="F11" s="74"/>
      <c r="G11" s="5"/>
      <c r="H11" s="11"/>
      <c r="I11" s="73"/>
      <c r="J11" s="73"/>
      <c r="K11" s="73"/>
      <c r="L11" s="73"/>
      <c r="M11" s="73"/>
      <c r="N11" s="73"/>
      <c r="O11" s="73"/>
      <c r="P11" s="74"/>
      <c r="Q11" s="7"/>
    </row>
    <row r="12" spans="2:17" ht="15.75" thickBot="1">
      <c r="B12" s="4"/>
      <c r="C12" s="12"/>
      <c r="D12" s="75"/>
      <c r="E12" s="75"/>
      <c r="F12" s="76"/>
      <c r="G12" s="5"/>
      <c r="H12" s="12"/>
      <c r="I12" s="75"/>
      <c r="J12" s="75"/>
      <c r="K12" s="75"/>
      <c r="L12" s="75"/>
      <c r="M12" s="75"/>
      <c r="N12" s="75"/>
      <c r="O12" s="75"/>
      <c r="P12" s="76"/>
      <c r="Q12" s="7"/>
    </row>
    <row r="13" spans="2:17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7"/>
    </row>
    <row r="14" spans="2:17" ht="15.75" thickBot="1">
      <c r="B14" s="4"/>
      <c r="C14" s="13" t="s">
        <v>12</v>
      </c>
      <c r="D14" s="5"/>
      <c r="E14" s="5"/>
      <c r="F14" s="5"/>
      <c r="G14" s="5"/>
      <c r="H14" s="14" t="s">
        <v>13</v>
      </c>
      <c r="I14" s="14" t="s">
        <v>14</v>
      </c>
      <c r="J14" s="14" t="s">
        <v>15</v>
      </c>
      <c r="K14" s="14" t="s">
        <v>16</v>
      </c>
      <c r="L14" s="14" t="s">
        <v>17</v>
      </c>
      <c r="M14" s="65" t="s">
        <v>18</v>
      </c>
      <c r="N14" s="65"/>
      <c r="O14" s="14" t="s">
        <v>19</v>
      </c>
      <c r="P14" s="14" t="s">
        <v>20</v>
      </c>
      <c r="Q14" s="7"/>
    </row>
    <row r="15" spans="2:17">
      <c r="B15" s="4"/>
      <c r="C15" s="15" t="s">
        <v>21</v>
      </c>
      <c r="D15" s="66" t="str">
        <f>IF(D7&lt;&gt;"",D7,"")</f>
        <v>Alex Naumi</v>
      </c>
      <c r="E15" s="67"/>
      <c r="F15" s="68" t="str">
        <f>IF(I7&lt;&gt;"",I7,"")</f>
        <v>Jussi Mäkelä</v>
      </c>
      <c r="G15" s="69"/>
      <c r="H15" s="16">
        <v>4</v>
      </c>
      <c r="I15" s="17">
        <v>10</v>
      </c>
      <c r="J15" s="17">
        <v>5</v>
      </c>
      <c r="K15" s="17"/>
      <c r="L15" s="18"/>
      <c r="M15" s="19">
        <f>IF(ISBLANK(H15),"",COUNTIF(H15:L15,"&gt;=0"))</f>
        <v>3</v>
      </c>
      <c r="N15" s="20">
        <f>IF(ISBLANK(H15),"",IF(LEFT(H15)="-",1,0)+IF(LEFT(I15)="-",1,0)+IF(LEFT(J15)="-",1,0)+IF(LEFT(K15)="-",1,0)+IF(LEFT(L15)="-",1,0))</f>
        <v>0</v>
      </c>
      <c r="O15" s="21">
        <f>IF(M15=3,1,"")</f>
        <v>1</v>
      </c>
      <c r="P15" s="20" t="str">
        <f>IF(N15=3,1,"")</f>
        <v/>
      </c>
      <c r="Q15" s="7"/>
    </row>
    <row r="16" spans="2:17">
      <c r="B16" s="4"/>
      <c r="C16" s="22" t="s">
        <v>22</v>
      </c>
      <c r="D16" s="55" t="str">
        <f>IF(D9&lt;&gt;"",D9,"")</f>
        <v>Veikka Flemming</v>
      </c>
      <c r="E16" s="56"/>
      <c r="F16" s="57" t="str">
        <f>IF(I9&lt;&gt;"",I9,"")</f>
        <v>Jannika Oksanen</v>
      </c>
      <c r="G16" s="58"/>
      <c r="H16" s="23">
        <v>9</v>
      </c>
      <c r="I16" s="24">
        <v>4</v>
      </c>
      <c r="J16" s="24">
        <v>5</v>
      </c>
      <c r="K16" s="24"/>
      <c r="L16" s="25"/>
      <c r="M16" s="26">
        <f>IF(ISBLANK(H16),"",COUNTIF(H16:L16,"&gt;=0"))</f>
        <v>3</v>
      </c>
      <c r="N16" s="27">
        <f>IF(ISBLANK(H16),"",IF(LEFT(H16)="-",1,0)+IF(LEFT(I16)="-",1,0)+IF(LEFT(J16)="-",1,0)+IF(LEFT(K16)="-",1,0)+IF(LEFT(L16)="-",1,0))</f>
        <v>0</v>
      </c>
      <c r="O16" s="28">
        <f>IF(M16=3,1,"")</f>
        <v>1</v>
      </c>
      <c r="P16" s="27" t="str">
        <f>IF(N16=3,1,"")</f>
        <v/>
      </c>
      <c r="Q16" s="7"/>
    </row>
    <row r="17" spans="2:17">
      <c r="B17" s="4"/>
      <c r="C17" s="22" t="s">
        <v>23</v>
      </c>
      <c r="D17" s="55" t="str">
        <f>IF(D8&lt;&gt;"",D8,"")</f>
        <v>Riku Autio</v>
      </c>
      <c r="E17" s="56"/>
      <c r="F17" s="57" t="str">
        <f>IF(I8&lt;&gt;"",I8,"")</f>
        <v>Esa Miettinen</v>
      </c>
      <c r="G17" s="58"/>
      <c r="H17" s="23">
        <v>4</v>
      </c>
      <c r="I17" s="24">
        <v>5</v>
      </c>
      <c r="J17" s="24">
        <v>10</v>
      </c>
      <c r="K17" s="24"/>
      <c r="L17" s="25"/>
      <c r="M17" s="26">
        <f>IF(ISBLANK(H17),"",COUNTIF(H17:L17,"&gt;=0"))</f>
        <v>3</v>
      </c>
      <c r="N17" s="27">
        <f>IF(ISBLANK(H17),"",IF(LEFT(H17)="-",1,0)+IF(LEFT(I17)="-",1,0)+IF(LEFT(J17)="-",1,0)+IF(LEFT(K17)="-",1,0)+IF(LEFT(L17)="-",1,0))</f>
        <v>0</v>
      </c>
      <c r="O17" s="28">
        <f>IF(M17=3,1,"")</f>
        <v>1</v>
      </c>
      <c r="P17" s="27" t="str">
        <f>IF(N17=3,1,"")</f>
        <v/>
      </c>
      <c r="Q17" s="7"/>
    </row>
    <row r="18" spans="2:17">
      <c r="B18" s="4"/>
      <c r="C18" s="22" t="s">
        <v>24</v>
      </c>
      <c r="D18" s="55" t="str">
        <f>IF(D7&lt;&gt;"",D7,"")</f>
        <v>Alex Naumi</v>
      </c>
      <c r="E18" s="56"/>
      <c r="F18" s="57" t="str">
        <f>IF(I9&lt;&gt;"",I9,"")</f>
        <v>Jannika Oksanen</v>
      </c>
      <c r="G18" s="58"/>
      <c r="H18" s="23">
        <v>3</v>
      </c>
      <c r="I18" s="24">
        <v>10</v>
      </c>
      <c r="J18" s="24">
        <v>6</v>
      </c>
      <c r="K18" s="24"/>
      <c r="L18" s="25"/>
      <c r="M18" s="26">
        <f>IF(ISBLANK(H18),"",COUNTIF(H18:L18,"&gt;=0"))</f>
        <v>3</v>
      </c>
      <c r="N18" s="27">
        <f>IF(ISBLANK(H18),"",IF(LEFT(H18)="-",1,0)+IF(LEFT(I18)="-",1,0)+IF(LEFT(J18)="-",1,0)+IF(LEFT(K18)="-",1,0)+IF(LEFT(L18)="-",1,0))</f>
        <v>0</v>
      </c>
      <c r="O18" s="28">
        <f>IF(M18=3,1,"")</f>
        <v>1</v>
      </c>
      <c r="P18" s="27" t="str">
        <f>IF(N18=3,1,"")</f>
        <v/>
      </c>
      <c r="Q18" s="7"/>
    </row>
    <row r="19" spans="2:17">
      <c r="B19" s="4"/>
      <c r="C19" s="22" t="s">
        <v>25</v>
      </c>
      <c r="D19" s="55" t="str">
        <f>IF(D8&lt;&gt;"",D8,"")</f>
        <v>Riku Autio</v>
      </c>
      <c r="E19" s="56"/>
      <c r="F19" s="57" t="str">
        <f>IF(I7&lt;&gt;"",I7,"")</f>
        <v>Jussi Mäkelä</v>
      </c>
      <c r="G19" s="58"/>
      <c r="H19" s="23">
        <v>1</v>
      </c>
      <c r="I19" s="24">
        <v>4</v>
      </c>
      <c r="J19" s="24">
        <v>6</v>
      </c>
      <c r="K19" s="24"/>
      <c r="L19" s="25"/>
      <c r="M19" s="26">
        <f>IF(ISBLANK(H19),"",COUNTIF(H19:L19,"&gt;=0"))</f>
        <v>3</v>
      </c>
      <c r="N19" s="27">
        <f>IF(ISBLANK(H19),"",IF(LEFT(H19)="-",1,0)+IF(LEFT(I19)="-",1,0)+IF(LEFT(J19)="-",1,0)+IF(LEFT(K19)="-",1,0)+IF(LEFT(L19)="-",1,0))</f>
        <v>0</v>
      </c>
      <c r="O19" s="28">
        <f>IF(M19=3,1,"")</f>
        <v>1</v>
      </c>
      <c r="P19" s="27" t="str">
        <f>IF(N19=3,1,"")</f>
        <v/>
      </c>
      <c r="Q19" s="7"/>
    </row>
    <row r="20" spans="2:17">
      <c r="B20" s="4"/>
      <c r="C20" s="22" t="s">
        <v>26</v>
      </c>
      <c r="D20" s="55" t="str">
        <f>IF(D9&lt;&gt;"",D9,"")</f>
        <v>Veikka Flemming</v>
      </c>
      <c r="E20" s="56"/>
      <c r="F20" s="57" t="str">
        <f>IF(I8&lt;&gt;"",I8,"")</f>
        <v>Esa Miettinen</v>
      </c>
      <c r="G20" s="58"/>
      <c r="H20" s="29"/>
      <c r="I20" s="24"/>
      <c r="J20" s="24"/>
      <c r="K20" s="24"/>
      <c r="L20" s="25"/>
      <c r="M20" s="26" t="str">
        <f>IF(ISBLANK(H20),"",COUNTIF(H20:L20,"&gt;=0"))</f>
        <v/>
      </c>
      <c r="N20" s="27" t="str">
        <f>IF(ISBLANK(H20),"",IF(LEFT(H20)="-",1,0)+IF(LEFT(I20)="-",1,0)+IF(LEFT(J20)="-",1,0)+IF(LEFT(K20)="-",1,0)+IF(LEFT(L20)="-",1,0))</f>
        <v/>
      </c>
      <c r="O20" s="28" t="str">
        <f>IF(M20=3,1,"")</f>
        <v/>
      </c>
      <c r="P20" s="27" t="str">
        <f>IF(N20=3,1,"")</f>
        <v/>
      </c>
      <c r="Q20" s="7"/>
    </row>
    <row r="21" spans="2:17" ht="15.75" thickBot="1">
      <c r="B21" s="4"/>
      <c r="C21" s="30" t="s">
        <v>27</v>
      </c>
      <c r="D21" s="59" t="str">
        <f>IF(D11&lt;&gt;"",D11 &amp; " / " &amp; D12,"")</f>
        <v/>
      </c>
      <c r="E21" s="60"/>
      <c r="F21" s="61" t="str">
        <f>IF(I11&lt;&gt;"",I11 &amp; " / " &amp; I12,"")</f>
        <v/>
      </c>
      <c r="G21" s="62"/>
      <c r="H21" s="31"/>
      <c r="I21" s="32"/>
      <c r="J21" s="32"/>
      <c r="K21" s="32"/>
      <c r="L21" s="33"/>
      <c r="M21" s="34" t="str">
        <f>IF(ISBLANK(H21),"",COUNTIF(H21:L21,"&gt;=0"))</f>
        <v/>
      </c>
      <c r="N21" s="35" t="str">
        <f>IF(ISBLANK(H21),"",IF(LEFT(H21)="-",1,0)+IF(LEFT(I21)="-",1,0)+IF(LEFT(J21)="-",1,0)+IF(LEFT(K21)="-",1,0)+IF(LEFT(L21)="-",1,0))</f>
        <v/>
      </c>
      <c r="O21" s="36" t="str">
        <f>IF(M21=3,1,"")</f>
        <v/>
      </c>
      <c r="P21" s="35" t="str">
        <f>IF(N21=3,1,"")</f>
        <v/>
      </c>
      <c r="Q21" s="7"/>
    </row>
    <row r="22" spans="2:17" ht="19.5" thickBot="1">
      <c r="B22" s="4"/>
      <c r="C22" s="37"/>
      <c r="D22" s="37"/>
      <c r="E22" s="37"/>
      <c r="F22" s="37"/>
      <c r="G22" s="37"/>
      <c r="H22" s="38"/>
      <c r="I22" s="38"/>
      <c r="J22" s="39"/>
      <c r="K22" s="63" t="s">
        <v>28</v>
      </c>
      <c r="L22" s="64"/>
      <c r="M22" s="40">
        <f>COUNTIF(M15:M21,"=3")</f>
        <v>5</v>
      </c>
      <c r="N22" s="41">
        <f>COUNTIF(N15:N21,"=3")</f>
        <v>0</v>
      </c>
      <c r="O22" s="42">
        <f>SUM(O15:O21)</f>
        <v>5</v>
      </c>
      <c r="P22" s="43">
        <f>SUM(P15:P21)</f>
        <v>0</v>
      </c>
      <c r="Q22" s="7"/>
    </row>
    <row r="23" spans="2:17">
      <c r="B23" s="4"/>
      <c r="C23" s="44" t="s">
        <v>29</v>
      </c>
      <c r="D23" s="37"/>
      <c r="E23" s="37"/>
      <c r="F23" s="37"/>
      <c r="G23" s="37"/>
      <c r="H23" s="37"/>
      <c r="I23" s="37"/>
      <c r="J23" s="37"/>
      <c r="K23" s="37"/>
      <c r="L23" s="37"/>
      <c r="M23" s="5"/>
      <c r="N23" s="5"/>
      <c r="O23" s="5"/>
      <c r="P23" s="5"/>
      <c r="Q23" s="7"/>
    </row>
    <row r="24" spans="2:17">
      <c r="B24" s="4"/>
      <c r="C24" s="45" t="s">
        <v>30</v>
      </c>
      <c r="D24" s="45"/>
      <c r="E24" s="46"/>
      <c r="F24" s="45" t="s">
        <v>31</v>
      </c>
      <c r="G24" s="45"/>
      <c r="H24" s="45" t="s">
        <v>32</v>
      </c>
      <c r="I24" s="44"/>
      <c r="J24" s="44"/>
      <c r="L24" s="52" t="s">
        <v>33</v>
      </c>
      <c r="M24" s="52"/>
      <c r="N24" s="52"/>
      <c r="O24" s="52"/>
      <c r="P24" s="52"/>
      <c r="Q24" s="7"/>
    </row>
    <row r="25" spans="2:17" ht="21.75" thickBot="1">
      <c r="B25" s="4"/>
      <c r="C25" s="53" t="s">
        <v>34</v>
      </c>
      <c r="D25" s="53"/>
      <c r="E25" s="53"/>
      <c r="F25" s="53" t="s">
        <v>34</v>
      </c>
      <c r="G25" s="53"/>
      <c r="H25" s="53" t="s">
        <v>34</v>
      </c>
      <c r="I25" s="53"/>
      <c r="J25" s="53"/>
      <c r="K25" s="53"/>
      <c r="L25" s="54" t="str">
        <f>IF(O22=5,D6,IF(P22=5,I6,IF(O22=4,IF(P22=3,D6,""),IF(P22=4,IF(O22=3,I6,""),""))))</f>
        <v>KoKa</v>
      </c>
      <c r="M25" s="54"/>
      <c r="N25" s="54"/>
      <c r="O25" s="54"/>
      <c r="P25" s="54"/>
      <c r="Q25" s="7"/>
    </row>
    <row r="26" spans="2:17"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9"/>
    </row>
    <row r="28" spans="2:17">
      <c r="C28" t="s">
        <v>35</v>
      </c>
    </row>
    <row r="31" spans="2:17" ht="15.75" thickBot="1"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3"/>
    </row>
    <row r="32" spans="2:17">
      <c r="B32" s="4"/>
      <c r="C32" s="5"/>
      <c r="D32" s="5"/>
      <c r="E32" s="6" t="s">
        <v>0</v>
      </c>
      <c r="F32" s="5"/>
      <c r="G32" s="5"/>
      <c r="H32" s="5"/>
      <c r="I32" s="77" t="s">
        <v>1</v>
      </c>
      <c r="J32" s="78"/>
      <c r="K32" s="66"/>
      <c r="L32" s="79">
        <v>43211</v>
      </c>
      <c r="M32" s="79"/>
      <c r="N32" s="79"/>
      <c r="O32" s="79"/>
      <c r="P32" s="80"/>
      <c r="Q32" s="7"/>
    </row>
    <row r="33" spans="2:17" ht="16.5" thickBot="1">
      <c r="B33" s="4"/>
      <c r="C33" s="5"/>
      <c r="D33" s="5"/>
      <c r="E33" s="8" t="s">
        <v>2</v>
      </c>
      <c r="F33" s="5"/>
      <c r="G33" s="5"/>
      <c r="H33" s="5"/>
      <c r="I33" s="81" t="s">
        <v>3</v>
      </c>
      <c r="J33" s="82"/>
      <c r="K33" s="83"/>
      <c r="L33" s="84" t="s">
        <v>37</v>
      </c>
      <c r="M33" s="84"/>
      <c r="N33" s="84"/>
      <c r="O33" s="84"/>
      <c r="P33" s="85"/>
      <c r="Q33" s="7"/>
    </row>
    <row r="34" spans="2:17" ht="15.75" thickBot="1"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7"/>
    </row>
    <row r="35" spans="2:17">
      <c r="B35" s="4"/>
      <c r="C35" s="9" t="s">
        <v>4</v>
      </c>
      <c r="D35" s="86" t="s">
        <v>38</v>
      </c>
      <c r="E35" s="86"/>
      <c r="F35" s="87"/>
      <c r="G35" s="5"/>
      <c r="H35" s="9" t="s">
        <v>4</v>
      </c>
      <c r="I35" s="86" t="s">
        <v>39</v>
      </c>
      <c r="J35" s="86"/>
      <c r="K35" s="86"/>
      <c r="L35" s="86"/>
      <c r="M35" s="86"/>
      <c r="N35" s="86"/>
      <c r="O35" s="86"/>
      <c r="P35" s="87"/>
      <c r="Q35" s="7"/>
    </row>
    <row r="36" spans="2:17">
      <c r="B36" s="4"/>
      <c r="C36" s="10" t="s">
        <v>5</v>
      </c>
      <c r="D36" s="73" t="s">
        <v>51</v>
      </c>
      <c r="E36" s="73"/>
      <c r="F36" s="74"/>
      <c r="G36" s="5"/>
      <c r="H36" s="10" t="s">
        <v>6</v>
      </c>
      <c r="I36" s="73" t="s">
        <v>45</v>
      </c>
      <c r="J36" s="73"/>
      <c r="K36" s="73"/>
      <c r="L36" s="73"/>
      <c r="M36" s="73"/>
      <c r="N36" s="73"/>
      <c r="O36" s="73"/>
      <c r="P36" s="74"/>
      <c r="Q36" s="7"/>
    </row>
    <row r="37" spans="2:17">
      <c r="B37" s="4"/>
      <c r="C37" s="10" t="s">
        <v>7</v>
      </c>
      <c r="D37" s="73" t="s">
        <v>52</v>
      </c>
      <c r="E37" s="73"/>
      <c r="F37" s="74"/>
      <c r="G37" s="5"/>
      <c r="H37" s="10" t="s">
        <v>8</v>
      </c>
      <c r="I37" s="73" t="s">
        <v>46</v>
      </c>
      <c r="J37" s="73"/>
      <c r="K37" s="73"/>
      <c r="L37" s="73"/>
      <c r="M37" s="73"/>
      <c r="N37" s="73"/>
      <c r="O37" s="73"/>
      <c r="P37" s="74"/>
      <c r="Q37" s="7"/>
    </row>
    <row r="38" spans="2:17">
      <c r="B38" s="4"/>
      <c r="C38" s="10" t="s">
        <v>9</v>
      </c>
      <c r="D38" s="73" t="s">
        <v>53</v>
      </c>
      <c r="E38" s="73"/>
      <c r="F38" s="74"/>
      <c r="G38" s="5"/>
      <c r="H38" s="10" t="s">
        <v>10</v>
      </c>
      <c r="I38" s="73" t="s">
        <v>47</v>
      </c>
      <c r="J38" s="73"/>
      <c r="K38" s="73"/>
      <c r="L38" s="73"/>
      <c r="M38" s="73"/>
      <c r="N38" s="73"/>
      <c r="O38" s="73"/>
      <c r="P38" s="74"/>
      <c r="Q38" s="7"/>
    </row>
    <row r="39" spans="2:17">
      <c r="B39" s="4"/>
      <c r="C39" s="70" t="s">
        <v>11</v>
      </c>
      <c r="D39" s="71"/>
      <c r="E39" s="71"/>
      <c r="F39" s="72"/>
      <c r="G39" s="5"/>
      <c r="H39" s="70" t="s">
        <v>11</v>
      </c>
      <c r="I39" s="71"/>
      <c r="J39" s="71"/>
      <c r="K39" s="71"/>
      <c r="L39" s="71"/>
      <c r="M39" s="71"/>
      <c r="N39" s="71"/>
      <c r="O39" s="71"/>
      <c r="P39" s="72"/>
      <c r="Q39" s="7"/>
    </row>
    <row r="40" spans="2:17">
      <c r="B40" s="4"/>
      <c r="C40" s="11"/>
      <c r="D40" s="73" t="s">
        <v>56</v>
      </c>
      <c r="E40" s="73"/>
      <c r="F40" s="74"/>
      <c r="G40" s="5"/>
      <c r="H40" s="11"/>
      <c r="I40" s="73" t="s">
        <v>58</v>
      </c>
      <c r="J40" s="73"/>
      <c r="K40" s="73"/>
      <c r="L40" s="73"/>
      <c r="M40" s="73"/>
      <c r="N40" s="73"/>
      <c r="O40" s="73"/>
      <c r="P40" s="74"/>
      <c r="Q40" s="7"/>
    </row>
    <row r="41" spans="2:17" ht="15.75" thickBot="1">
      <c r="B41" s="4"/>
      <c r="C41" s="12"/>
      <c r="D41" s="75" t="s">
        <v>57</v>
      </c>
      <c r="E41" s="75"/>
      <c r="F41" s="76"/>
      <c r="G41" s="5"/>
      <c r="H41" s="12"/>
      <c r="I41" s="75" t="s">
        <v>59</v>
      </c>
      <c r="J41" s="75"/>
      <c r="K41" s="75"/>
      <c r="L41" s="75"/>
      <c r="M41" s="75"/>
      <c r="N41" s="75"/>
      <c r="O41" s="75"/>
      <c r="P41" s="76"/>
      <c r="Q41" s="7"/>
    </row>
    <row r="42" spans="2:17"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7"/>
    </row>
    <row r="43" spans="2:17" ht="15.75" thickBot="1">
      <c r="B43" s="4"/>
      <c r="C43" s="13" t="s">
        <v>12</v>
      </c>
      <c r="D43" s="5"/>
      <c r="E43" s="5"/>
      <c r="F43" s="5"/>
      <c r="G43" s="5"/>
      <c r="H43" s="50" t="s">
        <v>13</v>
      </c>
      <c r="I43" s="50" t="s">
        <v>14</v>
      </c>
      <c r="J43" s="50" t="s">
        <v>15</v>
      </c>
      <c r="K43" s="50" t="s">
        <v>16</v>
      </c>
      <c r="L43" s="50" t="s">
        <v>17</v>
      </c>
      <c r="M43" s="65" t="s">
        <v>18</v>
      </c>
      <c r="N43" s="65"/>
      <c r="O43" s="50" t="s">
        <v>19</v>
      </c>
      <c r="P43" s="50" t="s">
        <v>20</v>
      </c>
      <c r="Q43" s="7"/>
    </row>
    <row r="44" spans="2:17">
      <c r="B44" s="4"/>
      <c r="C44" s="15" t="s">
        <v>21</v>
      </c>
      <c r="D44" s="66" t="str">
        <f>IF(D36&lt;&gt;"",D36,"")</f>
        <v>Anastasia Burkova</v>
      </c>
      <c r="E44" s="67"/>
      <c r="F44" s="68" t="str">
        <f>IF(I36&lt;&gt;"",I36,"")</f>
        <v>Arttu Pihkala</v>
      </c>
      <c r="G44" s="69"/>
      <c r="H44" s="16">
        <v>2</v>
      </c>
      <c r="I44" s="17">
        <v>7</v>
      </c>
      <c r="J44" s="17">
        <v>-10</v>
      </c>
      <c r="K44" s="17">
        <v>-10</v>
      </c>
      <c r="L44" s="18">
        <v>4</v>
      </c>
      <c r="M44" s="19">
        <f>IF(ISBLANK(H44),"",COUNTIF(H44:L44,"&gt;=0"))</f>
        <v>3</v>
      </c>
      <c r="N44" s="20">
        <f>IF(ISBLANK(H44),"",IF(LEFT(H44)="-",1,0)+IF(LEFT(I44)="-",1,0)+IF(LEFT(J44)="-",1,0)+IF(LEFT(K44)="-",1,0)+IF(LEFT(L44)="-",1,0))</f>
        <v>2</v>
      </c>
      <c r="O44" s="21">
        <f>IF(M44=3,1,"")</f>
        <v>1</v>
      </c>
      <c r="P44" s="20" t="str">
        <f>IF(N44=3,1,"")</f>
        <v/>
      </c>
      <c r="Q44" s="7"/>
    </row>
    <row r="45" spans="2:17">
      <c r="B45" s="4"/>
      <c r="C45" s="22" t="s">
        <v>22</v>
      </c>
      <c r="D45" s="55" t="str">
        <f>IF(D38&lt;&gt;"",D38,"")</f>
        <v>Daniel Söderlund</v>
      </c>
      <c r="E45" s="56"/>
      <c r="F45" s="57" t="str">
        <f>IF(I38&lt;&gt;"",I38,"")</f>
        <v>Veeti Valasti</v>
      </c>
      <c r="G45" s="58"/>
      <c r="H45" s="23">
        <v>10</v>
      </c>
      <c r="I45" s="24">
        <v>-2</v>
      </c>
      <c r="J45" s="24">
        <v>7</v>
      </c>
      <c r="K45" s="24">
        <v>6</v>
      </c>
      <c r="L45" s="25"/>
      <c r="M45" s="26">
        <f>IF(ISBLANK(H45),"",COUNTIF(H45:L45,"&gt;=0"))</f>
        <v>3</v>
      </c>
      <c r="N45" s="27">
        <f>IF(ISBLANK(H45),"",IF(LEFT(H45)="-",1,0)+IF(LEFT(I45)="-",1,0)+IF(LEFT(J45)="-",1,0)+IF(LEFT(K45)="-",1,0)+IF(LEFT(L45)="-",1,0))</f>
        <v>1</v>
      </c>
      <c r="O45" s="28">
        <f>IF(M45=3,1,"")</f>
        <v>1</v>
      </c>
      <c r="P45" s="27" t="str">
        <f>IF(N45=3,1,"")</f>
        <v/>
      </c>
      <c r="Q45" s="7"/>
    </row>
    <row r="46" spans="2:17">
      <c r="B46" s="4"/>
      <c r="C46" s="22" t="s">
        <v>23</v>
      </c>
      <c r="D46" s="55" t="str">
        <f>IF(D37&lt;&gt;"",D37,"")</f>
        <v>Mika Sorvisto</v>
      </c>
      <c r="E46" s="56"/>
      <c r="F46" s="57" t="str">
        <f>IF(I37&lt;&gt;"",I37,"")</f>
        <v>Matias Ojala</v>
      </c>
      <c r="G46" s="58"/>
      <c r="H46" s="23">
        <v>6</v>
      </c>
      <c r="I46" s="24">
        <v>-6</v>
      </c>
      <c r="J46" s="24">
        <v>5</v>
      </c>
      <c r="K46" s="24">
        <v>-8</v>
      </c>
      <c r="L46" s="25">
        <v>-9</v>
      </c>
      <c r="M46" s="26">
        <f>IF(ISBLANK(H46),"",COUNTIF(H46:L46,"&gt;=0"))</f>
        <v>2</v>
      </c>
      <c r="N46" s="27">
        <f>IF(ISBLANK(H46),"",IF(LEFT(H46)="-",1,0)+IF(LEFT(I46)="-",1,0)+IF(LEFT(J46)="-",1,0)+IF(LEFT(K46)="-",1,0)+IF(LEFT(L46)="-",1,0))</f>
        <v>3</v>
      </c>
      <c r="O46" s="28" t="str">
        <f>IF(M46=3,1,"")</f>
        <v/>
      </c>
      <c r="P46" s="27">
        <f>IF(N46=3,1,"")</f>
        <v>1</v>
      </c>
      <c r="Q46" s="7"/>
    </row>
    <row r="47" spans="2:17">
      <c r="B47" s="4"/>
      <c r="C47" s="22" t="s">
        <v>24</v>
      </c>
      <c r="D47" s="55" t="str">
        <f>IF(D36&lt;&gt;"",D36,"")</f>
        <v>Anastasia Burkova</v>
      </c>
      <c r="E47" s="56"/>
      <c r="F47" s="57" t="str">
        <f>IF(I38&lt;&gt;"",I38,"")</f>
        <v>Veeti Valasti</v>
      </c>
      <c r="G47" s="58"/>
      <c r="H47" s="23">
        <v>-10</v>
      </c>
      <c r="I47" s="24">
        <v>-10</v>
      </c>
      <c r="J47" s="24">
        <v>3</v>
      </c>
      <c r="K47" s="24">
        <v>-3</v>
      </c>
      <c r="L47" s="25"/>
      <c r="M47" s="26">
        <f>IF(ISBLANK(H47),"",COUNTIF(H47:L47,"&gt;=0"))</f>
        <v>1</v>
      </c>
      <c r="N47" s="27">
        <f>IF(ISBLANK(H47),"",IF(LEFT(H47)="-",1,0)+IF(LEFT(I47)="-",1,0)+IF(LEFT(J47)="-",1,0)+IF(LEFT(K47)="-",1,0)+IF(LEFT(L47)="-",1,0))</f>
        <v>3</v>
      </c>
      <c r="O47" s="28" t="str">
        <f>IF(M47=3,1,"")</f>
        <v/>
      </c>
      <c r="P47" s="27">
        <f>IF(N47=3,1,"")</f>
        <v>1</v>
      </c>
      <c r="Q47" s="7"/>
    </row>
    <row r="48" spans="2:17">
      <c r="B48" s="4"/>
      <c r="C48" s="22" t="s">
        <v>25</v>
      </c>
      <c r="D48" s="55" t="str">
        <f>IF(D37&lt;&gt;"",D37,"")</f>
        <v>Mika Sorvisto</v>
      </c>
      <c r="E48" s="56"/>
      <c r="F48" s="57" t="str">
        <f>IF(I36&lt;&gt;"",I36,"")</f>
        <v>Arttu Pihkala</v>
      </c>
      <c r="G48" s="58"/>
      <c r="H48" s="23">
        <v>-6</v>
      </c>
      <c r="I48" s="24">
        <v>-4</v>
      </c>
      <c r="J48" s="24">
        <v>-9</v>
      </c>
      <c r="K48" s="24"/>
      <c r="L48" s="25"/>
      <c r="M48" s="26">
        <f>IF(ISBLANK(H48),"",COUNTIF(H48:L48,"&gt;=0"))</f>
        <v>0</v>
      </c>
      <c r="N48" s="27">
        <f>IF(ISBLANK(H48),"",IF(LEFT(H48)="-",1,0)+IF(LEFT(I48)="-",1,0)+IF(LEFT(J48)="-",1,0)+IF(LEFT(K48)="-",1,0)+IF(LEFT(L48)="-",1,0))</f>
        <v>3</v>
      </c>
      <c r="O48" s="28" t="str">
        <f>IF(M48=3,1,"")</f>
        <v/>
      </c>
      <c r="P48" s="27">
        <f>IF(N48=3,1,"")</f>
        <v>1</v>
      </c>
      <c r="Q48" s="7"/>
    </row>
    <row r="49" spans="2:17">
      <c r="B49" s="4"/>
      <c r="C49" s="22" t="s">
        <v>26</v>
      </c>
      <c r="D49" s="55" t="str">
        <f>IF(D38&lt;&gt;"",D38,"")</f>
        <v>Daniel Söderlund</v>
      </c>
      <c r="E49" s="56"/>
      <c r="F49" s="57" t="str">
        <f>IF(I37&lt;&gt;"",I37,"")</f>
        <v>Matias Ojala</v>
      </c>
      <c r="G49" s="58"/>
      <c r="H49" s="29">
        <v>-6</v>
      </c>
      <c r="I49" s="24">
        <v>-10</v>
      </c>
      <c r="J49" s="24">
        <v>-6</v>
      </c>
      <c r="K49" s="24"/>
      <c r="L49" s="25"/>
      <c r="M49" s="26">
        <f>IF(ISBLANK(H49),"",COUNTIF(H49:L49,"&gt;=0"))</f>
        <v>0</v>
      </c>
      <c r="N49" s="27">
        <f>IF(ISBLANK(H49),"",IF(LEFT(H49)="-",1,0)+IF(LEFT(I49)="-",1,0)+IF(LEFT(J49)="-",1,0)+IF(LEFT(K49)="-",1,0)+IF(LEFT(L49)="-",1,0))</f>
        <v>3</v>
      </c>
      <c r="O49" s="28" t="str">
        <f>IF(M49=3,1,"")</f>
        <v/>
      </c>
      <c r="P49" s="27">
        <f>IF(N49=3,1,"")</f>
        <v>1</v>
      </c>
      <c r="Q49" s="7"/>
    </row>
    <row r="50" spans="2:17" ht="15.75" thickBot="1">
      <c r="B50" s="4"/>
      <c r="C50" s="30" t="s">
        <v>27</v>
      </c>
      <c r="D50" s="59" t="str">
        <f>IF(D40&lt;&gt;"",D40 &amp; " / " &amp; D41,"")</f>
        <v>Burkova / Sorvisto</v>
      </c>
      <c r="E50" s="60"/>
      <c r="F50" s="61" t="str">
        <f>IF(I40&lt;&gt;"",I40 &amp; " / " &amp; I41,"")</f>
        <v>Ojala / Pihkala</v>
      </c>
      <c r="G50" s="62"/>
      <c r="H50" s="31">
        <v>8</v>
      </c>
      <c r="I50" s="32">
        <v>-8</v>
      </c>
      <c r="J50" s="32">
        <v>7</v>
      </c>
      <c r="K50" s="32">
        <v>9</v>
      </c>
      <c r="L50" s="33"/>
      <c r="M50" s="34">
        <f>IF(ISBLANK(H50),"",COUNTIF(H50:L50,"&gt;=0"))</f>
        <v>3</v>
      </c>
      <c r="N50" s="35">
        <f>IF(ISBLANK(H50),"",IF(LEFT(H50)="-",1,0)+IF(LEFT(I50)="-",1,0)+IF(LEFT(J50)="-",1,0)+IF(LEFT(K50)="-",1,0)+IF(LEFT(L50)="-",1,0))</f>
        <v>1</v>
      </c>
      <c r="O50" s="36">
        <f>IF(M50=3,1,"")</f>
        <v>1</v>
      </c>
      <c r="P50" s="35" t="str">
        <f>IF(N50=3,1,"")</f>
        <v/>
      </c>
      <c r="Q50" s="7"/>
    </row>
    <row r="51" spans="2:17" ht="19.5" thickBot="1">
      <c r="B51" s="4"/>
      <c r="C51" s="37"/>
      <c r="D51" s="37"/>
      <c r="E51" s="37"/>
      <c r="F51" s="37"/>
      <c r="G51" s="37"/>
      <c r="H51" s="38"/>
      <c r="I51" s="38"/>
      <c r="J51" s="39"/>
      <c r="K51" s="63" t="s">
        <v>28</v>
      </c>
      <c r="L51" s="64"/>
      <c r="M51" s="40">
        <f>COUNTIF(M44:M50,"=3")</f>
        <v>3</v>
      </c>
      <c r="N51" s="41">
        <f>COUNTIF(N44:N50,"=3")</f>
        <v>4</v>
      </c>
      <c r="O51" s="42">
        <f>SUM(O44:O50)</f>
        <v>3</v>
      </c>
      <c r="P51" s="43">
        <f>SUM(P44:P50)</f>
        <v>4</v>
      </c>
      <c r="Q51" s="7"/>
    </row>
    <row r="52" spans="2:17">
      <c r="B52" s="4"/>
      <c r="C52" s="44" t="s">
        <v>29</v>
      </c>
      <c r="D52" s="37"/>
      <c r="E52" s="37"/>
      <c r="F52" s="37"/>
      <c r="G52" s="37"/>
      <c r="H52" s="37"/>
      <c r="I52" s="37"/>
      <c r="J52" s="37"/>
      <c r="K52" s="37"/>
      <c r="L52" s="37"/>
      <c r="M52" s="5"/>
      <c r="N52" s="5"/>
      <c r="O52" s="5"/>
      <c r="P52" s="5"/>
      <c r="Q52" s="7"/>
    </row>
    <row r="53" spans="2:17">
      <c r="B53" s="4"/>
      <c r="C53" s="45" t="s">
        <v>30</v>
      </c>
      <c r="D53" s="45"/>
      <c r="E53" s="46"/>
      <c r="F53" s="45" t="s">
        <v>31</v>
      </c>
      <c r="G53" s="45"/>
      <c r="H53" s="45" t="s">
        <v>32</v>
      </c>
      <c r="I53" s="44"/>
      <c r="J53" s="44"/>
      <c r="L53" s="52" t="s">
        <v>33</v>
      </c>
      <c r="M53" s="52"/>
      <c r="N53" s="52"/>
      <c r="O53" s="52"/>
      <c r="P53" s="52"/>
      <c r="Q53" s="7"/>
    </row>
    <row r="54" spans="2:17" ht="21.75" thickBot="1">
      <c r="B54" s="4"/>
      <c r="C54" s="53" t="s">
        <v>34</v>
      </c>
      <c r="D54" s="53"/>
      <c r="E54" s="53"/>
      <c r="F54" s="53" t="s">
        <v>34</v>
      </c>
      <c r="G54" s="53"/>
      <c r="H54" s="53" t="s">
        <v>34</v>
      </c>
      <c r="I54" s="53"/>
      <c r="J54" s="53"/>
      <c r="K54" s="53"/>
      <c r="L54" s="54" t="str">
        <f>IF(O51=5,D35,IF(P51=5,I35,IF(O51=4,IF(P51=3,D35,""),IF(P51=4,IF(O51=3,I35,""),""))))</f>
        <v>PT Espoo 2</v>
      </c>
      <c r="M54" s="54"/>
      <c r="N54" s="54"/>
      <c r="O54" s="54"/>
      <c r="P54" s="54"/>
      <c r="Q54" s="7"/>
    </row>
    <row r="55" spans="2:17">
      <c r="B55" s="47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9"/>
    </row>
    <row r="57" spans="2:17">
      <c r="C57" t="s">
        <v>35</v>
      </c>
    </row>
    <row r="62" spans="2:17" ht="15.75" thickBot="1">
      <c r="B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3"/>
    </row>
    <row r="63" spans="2:17">
      <c r="B63" s="4"/>
      <c r="C63" s="5"/>
      <c r="D63" s="5"/>
      <c r="E63" s="6"/>
      <c r="F63" s="5"/>
      <c r="G63" s="5"/>
      <c r="H63" s="5"/>
      <c r="I63" s="77"/>
      <c r="J63" s="78"/>
      <c r="K63" s="66"/>
      <c r="L63" s="79"/>
      <c r="M63" s="79"/>
      <c r="N63" s="79"/>
      <c r="O63" s="79"/>
      <c r="P63" s="80"/>
      <c r="Q63" s="7"/>
    </row>
    <row r="64" spans="2:17" ht="16.5" thickBot="1">
      <c r="B64" s="4"/>
      <c r="C64" s="5"/>
      <c r="D64" s="5"/>
      <c r="E64" s="8"/>
      <c r="F64" s="5"/>
      <c r="G64" s="5"/>
      <c r="H64" s="5"/>
      <c r="I64" s="81"/>
      <c r="J64" s="82"/>
      <c r="K64" s="83"/>
      <c r="L64" s="84"/>
      <c r="M64" s="84"/>
      <c r="N64" s="84"/>
      <c r="O64" s="84"/>
      <c r="P64" s="85"/>
      <c r="Q64" s="7"/>
    </row>
    <row r="65" spans="2:17" ht="15.75" thickBot="1">
      <c r="B65" s="4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7"/>
    </row>
    <row r="66" spans="2:17">
      <c r="B66" s="4"/>
      <c r="C66" s="9"/>
      <c r="D66" s="86"/>
      <c r="E66" s="86"/>
      <c r="F66" s="87"/>
      <c r="G66" s="5"/>
      <c r="H66" s="9"/>
      <c r="I66" s="86"/>
      <c r="J66" s="86"/>
      <c r="K66" s="86"/>
      <c r="L66" s="86"/>
      <c r="M66" s="86"/>
      <c r="N66" s="86"/>
      <c r="O66" s="86"/>
      <c r="P66" s="87"/>
      <c r="Q66" s="7"/>
    </row>
    <row r="67" spans="2:17">
      <c r="B67" s="4"/>
      <c r="C67" s="10"/>
      <c r="D67" s="73"/>
      <c r="E67" s="73"/>
      <c r="F67" s="74"/>
      <c r="G67" s="5"/>
      <c r="H67" s="10"/>
      <c r="I67" s="73"/>
      <c r="J67" s="73"/>
      <c r="K67" s="73"/>
      <c r="L67" s="73"/>
      <c r="M67" s="73"/>
      <c r="N67" s="73"/>
      <c r="O67" s="73"/>
      <c r="P67" s="74"/>
      <c r="Q67" s="7"/>
    </row>
    <row r="68" spans="2:17">
      <c r="B68" s="4"/>
      <c r="C68" s="10"/>
      <c r="D68" s="73"/>
      <c r="E68" s="73"/>
      <c r="F68" s="74"/>
      <c r="G68" s="5"/>
      <c r="H68" s="10"/>
      <c r="I68" s="73"/>
      <c r="J68" s="73"/>
      <c r="K68" s="73"/>
      <c r="L68" s="73"/>
      <c r="M68" s="73"/>
      <c r="N68" s="73"/>
      <c r="O68" s="73"/>
      <c r="P68" s="74"/>
      <c r="Q68" s="7"/>
    </row>
    <row r="69" spans="2:17">
      <c r="B69" s="4"/>
      <c r="C69" s="10"/>
      <c r="D69" s="73"/>
      <c r="E69" s="73"/>
      <c r="F69" s="74"/>
      <c r="G69" s="5"/>
      <c r="H69" s="10"/>
      <c r="I69" s="73"/>
      <c r="J69" s="73"/>
      <c r="K69" s="73"/>
      <c r="L69" s="73"/>
      <c r="M69" s="73"/>
      <c r="N69" s="73"/>
      <c r="O69" s="73"/>
      <c r="P69" s="74"/>
      <c r="Q69" s="7"/>
    </row>
    <row r="70" spans="2:17">
      <c r="B70" s="4"/>
      <c r="C70" s="70"/>
      <c r="D70" s="71"/>
      <c r="E70" s="71"/>
      <c r="F70" s="72"/>
      <c r="G70" s="5"/>
      <c r="H70" s="70"/>
      <c r="I70" s="71"/>
      <c r="J70" s="71"/>
      <c r="K70" s="71"/>
      <c r="L70" s="71"/>
      <c r="M70" s="71"/>
      <c r="N70" s="71"/>
      <c r="O70" s="71"/>
      <c r="P70" s="72"/>
      <c r="Q70" s="7"/>
    </row>
    <row r="71" spans="2:17">
      <c r="B71" s="4"/>
      <c r="C71" s="11"/>
      <c r="D71" s="73"/>
      <c r="E71" s="73"/>
      <c r="F71" s="74"/>
      <c r="G71" s="5"/>
      <c r="H71" s="11"/>
      <c r="I71" s="73"/>
      <c r="J71" s="73"/>
      <c r="K71" s="73"/>
      <c r="L71" s="73"/>
      <c r="M71" s="73"/>
      <c r="N71" s="73"/>
      <c r="O71" s="73"/>
      <c r="P71" s="74"/>
      <c r="Q71" s="7"/>
    </row>
    <row r="72" spans="2:17" ht="15.75" thickBot="1">
      <c r="B72" s="4"/>
      <c r="C72" s="12"/>
      <c r="D72" s="75"/>
      <c r="E72" s="75"/>
      <c r="F72" s="76"/>
      <c r="G72" s="5"/>
      <c r="H72" s="12"/>
      <c r="I72" s="75"/>
      <c r="J72" s="75"/>
      <c r="K72" s="75"/>
      <c r="L72" s="75"/>
      <c r="M72" s="75"/>
      <c r="N72" s="75"/>
      <c r="O72" s="75"/>
      <c r="P72" s="76"/>
      <c r="Q72" s="7"/>
    </row>
    <row r="73" spans="2:17">
      <c r="B73" s="4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7"/>
    </row>
    <row r="74" spans="2:17" ht="15.75" thickBot="1">
      <c r="B74" s="4"/>
      <c r="C74" s="13"/>
      <c r="D74" s="5"/>
      <c r="E74" s="5"/>
      <c r="F74" s="5"/>
      <c r="G74" s="5"/>
      <c r="H74" s="50"/>
      <c r="I74" s="50"/>
      <c r="J74" s="50"/>
      <c r="K74" s="50"/>
      <c r="L74" s="50"/>
      <c r="M74" s="65"/>
      <c r="N74" s="65"/>
      <c r="O74" s="50"/>
      <c r="P74" s="50"/>
      <c r="Q74" s="7"/>
    </row>
    <row r="75" spans="2:17">
      <c r="B75" s="4"/>
      <c r="C75" s="15"/>
      <c r="D75" s="66"/>
      <c r="E75" s="67"/>
      <c r="F75" s="68"/>
      <c r="G75" s="69"/>
      <c r="H75" s="16"/>
      <c r="I75" s="17"/>
      <c r="J75" s="17"/>
      <c r="K75" s="17"/>
      <c r="L75" s="18"/>
      <c r="M75" s="19"/>
      <c r="N75" s="20"/>
      <c r="O75" s="21"/>
      <c r="P75" s="20"/>
      <c r="Q75" s="7"/>
    </row>
    <row r="76" spans="2:17">
      <c r="B76" s="4"/>
      <c r="C76" s="22"/>
      <c r="D76" s="55"/>
      <c r="E76" s="56"/>
      <c r="F76" s="57"/>
      <c r="G76" s="58"/>
      <c r="H76" s="23"/>
      <c r="I76" s="24"/>
      <c r="J76" s="24"/>
      <c r="K76" s="24"/>
      <c r="L76" s="25"/>
      <c r="M76" s="26"/>
      <c r="N76" s="27"/>
      <c r="O76" s="28"/>
      <c r="P76" s="27"/>
      <c r="Q76" s="7"/>
    </row>
    <row r="77" spans="2:17">
      <c r="B77" s="4"/>
      <c r="C77" s="22"/>
      <c r="D77" s="55"/>
      <c r="E77" s="56"/>
      <c r="F77" s="57"/>
      <c r="G77" s="58"/>
      <c r="H77" s="23"/>
      <c r="I77" s="24"/>
      <c r="J77" s="24"/>
      <c r="K77" s="24"/>
      <c r="L77" s="25"/>
      <c r="M77" s="26"/>
      <c r="N77" s="27"/>
      <c r="O77" s="28"/>
      <c r="P77" s="27"/>
      <c r="Q77" s="7"/>
    </row>
    <row r="78" spans="2:17">
      <c r="B78" s="4"/>
      <c r="C78" s="22"/>
      <c r="D78" s="55"/>
      <c r="E78" s="56"/>
      <c r="F78" s="57"/>
      <c r="G78" s="58"/>
      <c r="H78" s="23"/>
      <c r="I78" s="24"/>
      <c r="J78" s="24"/>
      <c r="K78" s="24"/>
      <c r="L78" s="25"/>
      <c r="M78" s="26"/>
      <c r="N78" s="27"/>
      <c r="O78" s="28"/>
      <c r="P78" s="27"/>
      <c r="Q78" s="7"/>
    </row>
    <row r="79" spans="2:17">
      <c r="B79" s="4"/>
      <c r="C79" s="22"/>
      <c r="D79" s="55"/>
      <c r="E79" s="56"/>
      <c r="F79" s="57"/>
      <c r="G79" s="58"/>
      <c r="H79" s="23"/>
      <c r="I79" s="24"/>
      <c r="J79" s="24"/>
      <c r="K79" s="24"/>
      <c r="L79" s="25"/>
      <c r="M79" s="26"/>
      <c r="N79" s="27"/>
      <c r="O79" s="28"/>
      <c r="P79" s="27"/>
      <c r="Q79" s="7"/>
    </row>
    <row r="80" spans="2:17">
      <c r="B80" s="4"/>
      <c r="C80" s="22"/>
      <c r="D80" s="55"/>
      <c r="E80" s="56"/>
      <c r="F80" s="57"/>
      <c r="G80" s="58"/>
      <c r="H80" s="29"/>
      <c r="I80" s="24"/>
      <c r="J80" s="24"/>
      <c r="K80" s="24"/>
      <c r="L80" s="25"/>
      <c r="M80" s="26"/>
      <c r="N80" s="27"/>
      <c r="O80" s="28"/>
      <c r="P80" s="27"/>
      <c r="Q80" s="7"/>
    </row>
    <row r="81" spans="2:17" ht="15.75" thickBot="1">
      <c r="B81" s="4"/>
      <c r="C81" s="30"/>
      <c r="D81" s="59"/>
      <c r="E81" s="60"/>
      <c r="F81" s="61"/>
      <c r="G81" s="62"/>
      <c r="H81" s="31"/>
      <c r="I81" s="32"/>
      <c r="J81" s="32"/>
      <c r="K81" s="32"/>
      <c r="L81" s="33"/>
      <c r="M81" s="34"/>
      <c r="N81" s="35"/>
      <c r="O81" s="36"/>
      <c r="P81" s="35"/>
      <c r="Q81" s="7"/>
    </row>
    <row r="82" spans="2:17" ht="19.5" thickBot="1">
      <c r="B82" s="4"/>
      <c r="C82" s="37"/>
      <c r="D82" s="37"/>
      <c r="E82" s="37"/>
      <c r="F82" s="37"/>
      <c r="G82" s="37"/>
      <c r="H82" s="38"/>
      <c r="I82" s="38"/>
      <c r="J82" s="39"/>
      <c r="K82" s="63"/>
      <c r="L82" s="64"/>
      <c r="M82" s="40"/>
      <c r="N82" s="41"/>
      <c r="O82" s="42"/>
      <c r="P82" s="43"/>
      <c r="Q82" s="7"/>
    </row>
    <row r="83" spans="2:17">
      <c r="B83" s="4"/>
      <c r="C83" s="44"/>
      <c r="D83" s="37"/>
      <c r="E83" s="37"/>
      <c r="F83" s="37"/>
      <c r="G83" s="37"/>
      <c r="H83" s="37"/>
      <c r="I83" s="37"/>
      <c r="J83" s="37"/>
      <c r="K83" s="37"/>
      <c r="L83" s="37"/>
      <c r="M83" s="5"/>
      <c r="N83" s="5"/>
      <c r="O83" s="5"/>
      <c r="P83" s="5"/>
      <c r="Q83" s="7"/>
    </row>
    <row r="84" spans="2:17">
      <c r="B84" s="4"/>
      <c r="C84" s="45"/>
      <c r="D84" s="45"/>
      <c r="E84" s="46"/>
      <c r="F84" s="45"/>
      <c r="G84" s="45"/>
      <c r="H84" s="45"/>
      <c r="I84" s="44"/>
      <c r="J84" s="44"/>
      <c r="L84" s="52"/>
      <c r="M84" s="52"/>
      <c r="N84" s="52"/>
      <c r="O84" s="52"/>
      <c r="P84" s="52"/>
      <c r="Q84" s="7"/>
    </row>
    <row r="85" spans="2:17" ht="21.75" thickBot="1">
      <c r="B85" s="4"/>
      <c r="C85" s="53"/>
      <c r="D85" s="53"/>
      <c r="E85" s="53"/>
      <c r="F85" s="53"/>
      <c r="G85" s="53"/>
      <c r="H85" s="53"/>
      <c r="I85" s="53"/>
      <c r="J85" s="53"/>
      <c r="K85" s="53"/>
      <c r="L85" s="54"/>
      <c r="M85" s="54"/>
      <c r="N85" s="54"/>
      <c r="O85" s="54"/>
      <c r="P85" s="54"/>
      <c r="Q85" s="7"/>
    </row>
    <row r="86" spans="2:17">
      <c r="B86" s="47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9"/>
    </row>
    <row r="91" spans="2:17" ht="15.75" thickBot="1">
      <c r="B91" s="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3"/>
    </row>
    <row r="92" spans="2:17">
      <c r="B92" s="4"/>
      <c r="C92" s="5"/>
      <c r="D92" s="5"/>
      <c r="E92" s="6"/>
      <c r="F92" s="5"/>
      <c r="G92" s="5"/>
      <c r="H92" s="5"/>
      <c r="I92" s="77"/>
      <c r="J92" s="78"/>
      <c r="K92" s="66"/>
      <c r="L92" s="79"/>
      <c r="M92" s="79"/>
      <c r="N92" s="79"/>
      <c r="O92" s="79"/>
      <c r="P92" s="80"/>
      <c r="Q92" s="7"/>
    </row>
    <row r="93" spans="2:17" ht="16.5" thickBot="1">
      <c r="B93" s="4"/>
      <c r="C93" s="5"/>
      <c r="D93" s="5"/>
      <c r="E93" s="8"/>
      <c r="F93" s="5"/>
      <c r="G93" s="5"/>
      <c r="H93" s="5"/>
      <c r="I93" s="81"/>
      <c r="J93" s="82"/>
      <c r="K93" s="83"/>
      <c r="L93" s="84"/>
      <c r="M93" s="84"/>
      <c r="N93" s="84"/>
      <c r="O93" s="84"/>
      <c r="P93" s="85"/>
      <c r="Q93" s="7"/>
    </row>
    <row r="94" spans="2:17" ht="15.75" thickBot="1">
      <c r="B94" s="4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7"/>
    </row>
    <row r="95" spans="2:17">
      <c r="B95" s="4"/>
      <c r="C95" s="9"/>
      <c r="D95" s="86"/>
      <c r="E95" s="86"/>
      <c r="F95" s="87"/>
      <c r="G95" s="5"/>
      <c r="H95" s="9"/>
      <c r="I95" s="86"/>
      <c r="J95" s="86"/>
      <c r="K95" s="86"/>
      <c r="L95" s="86"/>
      <c r="M95" s="86"/>
      <c r="N95" s="86"/>
      <c r="O95" s="86"/>
      <c r="P95" s="87"/>
      <c r="Q95" s="7"/>
    </row>
    <row r="96" spans="2:17">
      <c r="B96" s="4"/>
      <c r="C96" s="10"/>
      <c r="D96" s="73"/>
      <c r="E96" s="73"/>
      <c r="F96" s="74"/>
      <c r="G96" s="5"/>
      <c r="H96" s="10"/>
      <c r="I96" s="73"/>
      <c r="J96" s="73"/>
      <c r="K96" s="73"/>
      <c r="L96" s="73"/>
      <c r="M96" s="73"/>
      <c r="N96" s="73"/>
      <c r="O96" s="73"/>
      <c r="P96" s="74"/>
      <c r="Q96" s="7"/>
    </row>
    <row r="97" spans="2:17">
      <c r="B97" s="4"/>
      <c r="C97" s="10"/>
      <c r="D97" s="73"/>
      <c r="E97" s="73"/>
      <c r="F97" s="74"/>
      <c r="G97" s="5"/>
      <c r="H97" s="10"/>
      <c r="I97" s="73"/>
      <c r="J97" s="73"/>
      <c r="K97" s="73"/>
      <c r="L97" s="73"/>
      <c r="M97" s="73"/>
      <c r="N97" s="73"/>
      <c r="O97" s="73"/>
      <c r="P97" s="74"/>
      <c r="Q97" s="7"/>
    </row>
    <row r="98" spans="2:17">
      <c r="B98" s="4"/>
      <c r="C98" s="10"/>
      <c r="D98" s="73"/>
      <c r="E98" s="73"/>
      <c r="F98" s="74"/>
      <c r="G98" s="5"/>
      <c r="H98" s="10"/>
      <c r="I98" s="73"/>
      <c r="J98" s="73"/>
      <c r="K98" s="73"/>
      <c r="L98" s="73"/>
      <c r="M98" s="73"/>
      <c r="N98" s="73"/>
      <c r="O98" s="73"/>
      <c r="P98" s="74"/>
      <c r="Q98" s="7"/>
    </row>
    <row r="99" spans="2:17">
      <c r="B99" s="4"/>
      <c r="C99" s="70"/>
      <c r="D99" s="71"/>
      <c r="E99" s="71"/>
      <c r="F99" s="72"/>
      <c r="G99" s="5"/>
      <c r="H99" s="70"/>
      <c r="I99" s="71"/>
      <c r="J99" s="71"/>
      <c r="K99" s="71"/>
      <c r="L99" s="71"/>
      <c r="M99" s="71"/>
      <c r="N99" s="71"/>
      <c r="O99" s="71"/>
      <c r="P99" s="72"/>
      <c r="Q99" s="7"/>
    </row>
    <row r="100" spans="2:17">
      <c r="B100" s="4"/>
      <c r="C100" s="11"/>
      <c r="D100" s="73"/>
      <c r="E100" s="73"/>
      <c r="F100" s="74"/>
      <c r="G100" s="5"/>
      <c r="H100" s="11"/>
      <c r="I100" s="73"/>
      <c r="J100" s="73"/>
      <c r="K100" s="73"/>
      <c r="L100" s="73"/>
      <c r="M100" s="73"/>
      <c r="N100" s="73"/>
      <c r="O100" s="73"/>
      <c r="P100" s="74"/>
      <c r="Q100" s="7"/>
    </row>
    <row r="101" spans="2:17" ht="15.75" thickBot="1">
      <c r="B101" s="4"/>
      <c r="C101" s="12"/>
      <c r="D101" s="75"/>
      <c r="E101" s="75"/>
      <c r="F101" s="76"/>
      <c r="G101" s="5"/>
      <c r="H101" s="12"/>
      <c r="I101" s="75"/>
      <c r="J101" s="75"/>
      <c r="K101" s="75"/>
      <c r="L101" s="75"/>
      <c r="M101" s="75"/>
      <c r="N101" s="75"/>
      <c r="O101" s="75"/>
      <c r="P101" s="76"/>
      <c r="Q101" s="7"/>
    </row>
    <row r="102" spans="2:17">
      <c r="B102" s="4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7"/>
    </row>
    <row r="103" spans="2:17" ht="15.75" thickBot="1">
      <c r="B103" s="4"/>
      <c r="C103" s="13"/>
      <c r="D103" s="5"/>
      <c r="E103" s="5"/>
      <c r="F103" s="5"/>
      <c r="G103" s="5"/>
      <c r="H103" s="50"/>
      <c r="I103" s="50"/>
      <c r="J103" s="50"/>
      <c r="K103" s="50"/>
      <c r="L103" s="50"/>
      <c r="M103" s="65"/>
      <c r="N103" s="65"/>
      <c r="O103" s="50"/>
      <c r="P103" s="50"/>
      <c r="Q103" s="7"/>
    </row>
    <row r="104" spans="2:17">
      <c r="B104" s="4"/>
      <c r="C104" s="15"/>
      <c r="D104" s="66"/>
      <c r="E104" s="67"/>
      <c r="F104" s="68"/>
      <c r="G104" s="69"/>
      <c r="H104" s="16"/>
      <c r="I104" s="17"/>
      <c r="J104" s="17"/>
      <c r="K104" s="17"/>
      <c r="L104" s="18"/>
      <c r="M104" s="19"/>
      <c r="N104" s="20"/>
      <c r="O104" s="21"/>
      <c r="P104" s="20"/>
      <c r="Q104" s="7"/>
    </row>
    <row r="105" spans="2:17">
      <c r="B105" s="4"/>
      <c r="C105" s="22"/>
      <c r="D105" s="55"/>
      <c r="E105" s="56"/>
      <c r="F105" s="57"/>
      <c r="G105" s="58"/>
      <c r="H105" s="23"/>
      <c r="I105" s="24"/>
      <c r="J105" s="24"/>
      <c r="K105" s="24"/>
      <c r="L105" s="25"/>
      <c r="M105" s="26"/>
      <c r="N105" s="27"/>
      <c r="O105" s="28"/>
      <c r="P105" s="27"/>
      <c r="Q105" s="7"/>
    </row>
    <row r="106" spans="2:17">
      <c r="B106" s="4"/>
      <c r="C106" s="22"/>
      <c r="D106" s="55"/>
      <c r="E106" s="56"/>
      <c r="F106" s="57"/>
      <c r="G106" s="58"/>
      <c r="H106" s="23"/>
      <c r="I106" s="24"/>
      <c r="J106" s="24"/>
      <c r="K106" s="24"/>
      <c r="L106" s="25"/>
      <c r="M106" s="26"/>
      <c r="N106" s="27"/>
      <c r="O106" s="28"/>
      <c r="P106" s="27"/>
      <c r="Q106" s="7"/>
    </row>
    <row r="107" spans="2:17">
      <c r="B107" s="4"/>
      <c r="C107" s="22"/>
      <c r="D107" s="55"/>
      <c r="E107" s="56"/>
      <c r="F107" s="57"/>
      <c r="G107" s="58"/>
      <c r="H107" s="23"/>
      <c r="I107" s="24"/>
      <c r="J107" s="24"/>
      <c r="K107" s="24"/>
      <c r="L107" s="25"/>
      <c r="M107" s="26"/>
      <c r="N107" s="27"/>
      <c r="O107" s="28"/>
      <c r="P107" s="27"/>
      <c r="Q107" s="7"/>
    </row>
    <row r="108" spans="2:17">
      <c r="B108" s="4"/>
      <c r="C108" s="22"/>
      <c r="D108" s="55"/>
      <c r="E108" s="56"/>
      <c r="F108" s="57"/>
      <c r="G108" s="58"/>
      <c r="H108" s="23"/>
      <c r="I108" s="24"/>
      <c r="J108" s="24"/>
      <c r="K108" s="24"/>
      <c r="L108" s="25"/>
      <c r="M108" s="26"/>
      <c r="N108" s="27"/>
      <c r="O108" s="28"/>
      <c r="P108" s="27"/>
      <c r="Q108" s="7"/>
    </row>
    <row r="109" spans="2:17">
      <c r="B109" s="4"/>
      <c r="C109" s="22"/>
      <c r="D109" s="55"/>
      <c r="E109" s="56"/>
      <c r="F109" s="57"/>
      <c r="G109" s="58"/>
      <c r="H109" s="29"/>
      <c r="I109" s="24"/>
      <c r="J109" s="24"/>
      <c r="K109" s="24"/>
      <c r="L109" s="25"/>
      <c r="M109" s="26"/>
      <c r="N109" s="27"/>
      <c r="O109" s="28"/>
      <c r="P109" s="27"/>
      <c r="Q109" s="7"/>
    </row>
    <row r="110" spans="2:17" ht="15.75" thickBot="1">
      <c r="B110" s="4"/>
      <c r="C110" s="30"/>
      <c r="D110" s="59"/>
      <c r="E110" s="60"/>
      <c r="F110" s="61"/>
      <c r="G110" s="62"/>
      <c r="H110" s="31"/>
      <c r="I110" s="32"/>
      <c r="J110" s="32"/>
      <c r="K110" s="32"/>
      <c r="L110" s="33"/>
      <c r="M110" s="34"/>
      <c r="N110" s="35"/>
      <c r="O110" s="36"/>
      <c r="P110" s="35"/>
      <c r="Q110" s="7"/>
    </row>
    <row r="111" spans="2:17" ht="19.5" thickBot="1">
      <c r="B111" s="4"/>
      <c r="C111" s="37"/>
      <c r="D111" s="37"/>
      <c r="E111" s="37"/>
      <c r="F111" s="37"/>
      <c r="G111" s="37"/>
      <c r="H111" s="38"/>
      <c r="I111" s="38"/>
      <c r="J111" s="39"/>
      <c r="K111" s="63"/>
      <c r="L111" s="64"/>
      <c r="M111" s="40"/>
      <c r="N111" s="41"/>
      <c r="O111" s="42"/>
      <c r="P111" s="43"/>
      <c r="Q111" s="7"/>
    </row>
    <row r="112" spans="2:17">
      <c r="B112" s="4"/>
      <c r="C112" s="44"/>
      <c r="D112" s="37"/>
      <c r="E112" s="37"/>
      <c r="F112" s="37"/>
      <c r="G112" s="37"/>
      <c r="H112" s="37"/>
      <c r="I112" s="37"/>
      <c r="J112" s="37"/>
      <c r="K112" s="37"/>
      <c r="L112" s="37"/>
      <c r="M112" s="5"/>
      <c r="N112" s="5"/>
      <c r="O112" s="5"/>
      <c r="P112" s="5"/>
      <c r="Q112" s="7"/>
    </row>
    <row r="113" spans="2:17">
      <c r="B113" s="4"/>
      <c r="C113" s="45"/>
      <c r="D113" s="45"/>
      <c r="E113" s="46"/>
      <c r="F113" s="45"/>
      <c r="G113" s="45"/>
      <c r="H113" s="45"/>
      <c r="I113" s="44"/>
      <c r="J113" s="44"/>
      <c r="L113" s="52"/>
      <c r="M113" s="52"/>
      <c r="N113" s="52"/>
      <c r="O113" s="52"/>
      <c r="P113" s="52"/>
      <c r="Q113" s="7"/>
    </row>
    <row r="114" spans="2:17" ht="21.75" thickBot="1">
      <c r="B114" s="4"/>
      <c r="C114" s="53"/>
      <c r="D114" s="53"/>
      <c r="E114" s="53"/>
      <c r="F114" s="53"/>
      <c r="G114" s="53"/>
      <c r="H114" s="53"/>
      <c r="I114" s="53"/>
      <c r="J114" s="53"/>
      <c r="K114" s="53"/>
      <c r="L114" s="54"/>
      <c r="M114" s="54"/>
      <c r="N114" s="54"/>
      <c r="O114" s="54"/>
      <c r="P114" s="54"/>
      <c r="Q114" s="7"/>
    </row>
    <row r="115" spans="2:17">
      <c r="B115" s="47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9"/>
    </row>
    <row r="152" spans="2:17" ht="15.75" thickBot="1">
      <c r="B152" s="1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3"/>
    </row>
    <row r="153" spans="2:17">
      <c r="B153" s="4"/>
      <c r="C153" s="5"/>
      <c r="D153" s="5"/>
      <c r="E153" s="6"/>
      <c r="F153" s="5"/>
      <c r="G153" s="5"/>
      <c r="H153" s="5"/>
      <c r="I153" s="77"/>
      <c r="J153" s="78"/>
      <c r="K153" s="66"/>
      <c r="L153" s="79"/>
      <c r="M153" s="79"/>
      <c r="N153" s="79"/>
      <c r="O153" s="79"/>
      <c r="P153" s="80"/>
      <c r="Q153" s="7"/>
    </row>
    <row r="154" spans="2:17" ht="16.5" thickBot="1">
      <c r="B154" s="4"/>
      <c r="C154" s="5"/>
      <c r="D154" s="5"/>
      <c r="E154" s="8"/>
      <c r="F154" s="5"/>
      <c r="G154" s="5"/>
      <c r="H154" s="5"/>
      <c r="I154" s="81"/>
      <c r="J154" s="82"/>
      <c r="K154" s="83"/>
      <c r="L154" s="84"/>
      <c r="M154" s="84"/>
      <c r="N154" s="84"/>
      <c r="O154" s="84"/>
      <c r="P154" s="85"/>
      <c r="Q154" s="7"/>
    </row>
    <row r="155" spans="2:17" ht="15.75" thickBot="1">
      <c r="B155" s="4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7"/>
    </row>
    <row r="156" spans="2:17">
      <c r="B156" s="4"/>
      <c r="C156" s="9"/>
      <c r="D156" s="86"/>
      <c r="E156" s="86"/>
      <c r="F156" s="87"/>
      <c r="G156" s="5"/>
      <c r="H156" s="9"/>
      <c r="I156" s="86"/>
      <c r="J156" s="86"/>
      <c r="K156" s="86"/>
      <c r="L156" s="86"/>
      <c r="M156" s="86"/>
      <c r="N156" s="86"/>
      <c r="O156" s="86"/>
      <c r="P156" s="87"/>
      <c r="Q156" s="7"/>
    </row>
    <row r="157" spans="2:17">
      <c r="B157" s="4"/>
      <c r="C157" s="10"/>
      <c r="D157" s="73"/>
      <c r="E157" s="73"/>
      <c r="F157" s="74"/>
      <c r="G157" s="5"/>
      <c r="H157" s="10"/>
      <c r="I157" s="73"/>
      <c r="J157" s="73"/>
      <c r="K157" s="73"/>
      <c r="L157" s="73"/>
      <c r="M157" s="73"/>
      <c r="N157" s="73"/>
      <c r="O157" s="73"/>
      <c r="P157" s="74"/>
      <c r="Q157" s="7"/>
    </row>
    <row r="158" spans="2:17">
      <c r="B158" s="4"/>
      <c r="C158" s="10"/>
      <c r="D158" s="73"/>
      <c r="E158" s="73"/>
      <c r="F158" s="74"/>
      <c r="G158" s="5"/>
      <c r="H158" s="10"/>
      <c r="I158" s="73"/>
      <c r="J158" s="73"/>
      <c r="K158" s="73"/>
      <c r="L158" s="73"/>
      <c r="M158" s="73"/>
      <c r="N158" s="73"/>
      <c r="O158" s="73"/>
      <c r="P158" s="74"/>
      <c r="Q158" s="7"/>
    </row>
    <row r="159" spans="2:17">
      <c r="B159" s="4"/>
      <c r="C159" s="10"/>
      <c r="D159" s="73"/>
      <c r="E159" s="73"/>
      <c r="F159" s="74"/>
      <c r="G159" s="5"/>
      <c r="H159" s="10"/>
      <c r="I159" s="73"/>
      <c r="J159" s="73"/>
      <c r="K159" s="73"/>
      <c r="L159" s="73"/>
      <c r="M159" s="73"/>
      <c r="N159" s="73"/>
      <c r="O159" s="73"/>
      <c r="P159" s="74"/>
      <c r="Q159" s="7"/>
    </row>
    <row r="160" spans="2:17">
      <c r="B160" s="4"/>
      <c r="C160" s="70"/>
      <c r="D160" s="71"/>
      <c r="E160" s="71"/>
      <c r="F160" s="72"/>
      <c r="G160" s="5"/>
      <c r="H160" s="70"/>
      <c r="I160" s="71"/>
      <c r="J160" s="71"/>
      <c r="K160" s="71"/>
      <c r="L160" s="71"/>
      <c r="M160" s="71"/>
      <c r="N160" s="71"/>
      <c r="O160" s="71"/>
      <c r="P160" s="72"/>
      <c r="Q160" s="7"/>
    </row>
    <row r="161" spans="2:17">
      <c r="B161" s="4"/>
      <c r="C161" s="11"/>
      <c r="D161" s="73"/>
      <c r="E161" s="73"/>
      <c r="F161" s="74"/>
      <c r="G161" s="5"/>
      <c r="H161" s="11"/>
      <c r="I161" s="73"/>
      <c r="J161" s="73"/>
      <c r="K161" s="73"/>
      <c r="L161" s="73"/>
      <c r="M161" s="73"/>
      <c r="N161" s="73"/>
      <c r="O161" s="73"/>
      <c r="P161" s="74"/>
      <c r="Q161" s="7"/>
    </row>
    <row r="162" spans="2:17" ht="15.75" thickBot="1">
      <c r="B162" s="4"/>
      <c r="C162" s="12"/>
      <c r="D162" s="75"/>
      <c r="E162" s="75"/>
      <c r="F162" s="76"/>
      <c r="G162" s="5"/>
      <c r="H162" s="12"/>
      <c r="I162" s="75"/>
      <c r="J162" s="75"/>
      <c r="K162" s="75"/>
      <c r="L162" s="75"/>
      <c r="M162" s="75"/>
      <c r="N162" s="75"/>
      <c r="O162" s="75"/>
      <c r="P162" s="76"/>
      <c r="Q162" s="7"/>
    </row>
    <row r="163" spans="2:17">
      <c r="B163" s="4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7"/>
    </row>
    <row r="164" spans="2:17" ht="15.75" thickBot="1">
      <c r="B164" s="4"/>
      <c r="C164" s="13"/>
      <c r="D164" s="5"/>
      <c r="E164" s="5"/>
      <c r="F164" s="5"/>
      <c r="G164" s="5"/>
      <c r="H164" s="50"/>
      <c r="I164" s="50"/>
      <c r="J164" s="50"/>
      <c r="K164" s="50"/>
      <c r="L164" s="50"/>
      <c r="M164" s="65"/>
      <c r="N164" s="65"/>
      <c r="O164" s="50"/>
      <c r="P164" s="50"/>
      <c r="Q164" s="7"/>
    </row>
    <row r="165" spans="2:17">
      <c r="B165" s="4"/>
      <c r="C165" s="15"/>
      <c r="D165" s="66"/>
      <c r="E165" s="67"/>
      <c r="F165" s="68"/>
      <c r="G165" s="69"/>
      <c r="H165" s="16"/>
      <c r="I165" s="17"/>
      <c r="J165" s="17"/>
      <c r="K165" s="17"/>
      <c r="L165" s="18"/>
      <c r="M165" s="19"/>
      <c r="N165" s="20"/>
      <c r="O165" s="21"/>
      <c r="P165" s="20"/>
      <c r="Q165" s="7"/>
    </row>
    <row r="166" spans="2:17">
      <c r="B166" s="4"/>
      <c r="C166" s="22"/>
      <c r="D166" s="55"/>
      <c r="E166" s="56"/>
      <c r="F166" s="57"/>
      <c r="G166" s="58"/>
      <c r="H166" s="23"/>
      <c r="I166" s="24"/>
      <c r="J166" s="24"/>
      <c r="K166" s="24"/>
      <c r="L166" s="25"/>
      <c r="M166" s="26"/>
      <c r="N166" s="27"/>
      <c r="O166" s="28"/>
      <c r="P166" s="27"/>
      <c r="Q166" s="7"/>
    </row>
    <row r="167" spans="2:17">
      <c r="B167" s="4"/>
      <c r="C167" s="22"/>
      <c r="D167" s="55"/>
      <c r="E167" s="56"/>
      <c r="F167" s="57"/>
      <c r="G167" s="58"/>
      <c r="H167" s="23"/>
      <c r="I167" s="24"/>
      <c r="J167" s="24"/>
      <c r="K167" s="24"/>
      <c r="L167" s="25"/>
      <c r="M167" s="26"/>
      <c r="N167" s="27"/>
      <c r="O167" s="28"/>
      <c r="P167" s="27"/>
      <c r="Q167" s="7"/>
    </row>
    <row r="168" spans="2:17">
      <c r="B168" s="4"/>
      <c r="C168" s="22"/>
      <c r="D168" s="55"/>
      <c r="E168" s="56"/>
      <c r="F168" s="57"/>
      <c r="G168" s="58"/>
      <c r="H168" s="23"/>
      <c r="I168" s="24"/>
      <c r="J168" s="24"/>
      <c r="K168" s="24"/>
      <c r="L168" s="25"/>
      <c r="M168" s="26"/>
      <c r="N168" s="27"/>
      <c r="O168" s="28"/>
      <c r="P168" s="27"/>
      <c r="Q168" s="7"/>
    </row>
    <row r="169" spans="2:17">
      <c r="B169" s="4"/>
      <c r="C169" s="22"/>
      <c r="D169" s="55"/>
      <c r="E169" s="56"/>
      <c r="F169" s="57"/>
      <c r="G169" s="58"/>
      <c r="H169" s="23"/>
      <c r="I169" s="24"/>
      <c r="J169" s="24"/>
      <c r="K169" s="24"/>
      <c r="L169" s="25"/>
      <c r="M169" s="26"/>
      <c r="N169" s="27"/>
      <c r="O169" s="28"/>
      <c r="P169" s="27"/>
      <c r="Q169" s="7"/>
    </row>
    <row r="170" spans="2:17">
      <c r="B170" s="4"/>
      <c r="C170" s="22"/>
      <c r="D170" s="55"/>
      <c r="E170" s="56"/>
      <c r="F170" s="57"/>
      <c r="G170" s="58"/>
      <c r="H170" s="29"/>
      <c r="I170" s="24"/>
      <c r="J170" s="24"/>
      <c r="K170" s="24"/>
      <c r="L170" s="25"/>
      <c r="M170" s="26"/>
      <c r="N170" s="27"/>
      <c r="O170" s="28"/>
      <c r="P170" s="27"/>
      <c r="Q170" s="7"/>
    </row>
    <row r="171" spans="2:17" ht="15.75" thickBot="1">
      <c r="B171" s="4"/>
      <c r="C171" s="30"/>
      <c r="D171" s="59"/>
      <c r="E171" s="60"/>
      <c r="F171" s="61"/>
      <c r="G171" s="62"/>
      <c r="H171" s="31"/>
      <c r="I171" s="32"/>
      <c r="J171" s="32"/>
      <c r="K171" s="32"/>
      <c r="L171" s="33"/>
      <c r="M171" s="34"/>
      <c r="N171" s="35"/>
      <c r="O171" s="36"/>
      <c r="P171" s="35"/>
      <c r="Q171" s="7"/>
    </row>
    <row r="172" spans="2:17" ht="19.5" thickBot="1">
      <c r="B172" s="4"/>
      <c r="C172" s="37"/>
      <c r="D172" s="37"/>
      <c r="E172" s="37"/>
      <c r="F172" s="37"/>
      <c r="G172" s="37"/>
      <c r="H172" s="38"/>
      <c r="I172" s="38"/>
      <c r="J172" s="39"/>
      <c r="K172" s="63"/>
      <c r="L172" s="64"/>
      <c r="M172" s="40"/>
      <c r="N172" s="41"/>
      <c r="O172" s="42"/>
      <c r="P172" s="43"/>
      <c r="Q172" s="7"/>
    </row>
    <row r="173" spans="2:17">
      <c r="B173" s="4"/>
      <c r="C173" s="44"/>
      <c r="D173" s="37"/>
      <c r="E173" s="37"/>
      <c r="F173" s="37"/>
      <c r="G173" s="37"/>
      <c r="H173" s="37"/>
      <c r="I173" s="37"/>
      <c r="J173" s="37"/>
      <c r="K173" s="37"/>
      <c r="L173" s="37"/>
      <c r="M173" s="5"/>
      <c r="N173" s="5"/>
      <c r="O173" s="5"/>
      <c r="P173" s="5"/>
      <c r="Q173" s="7"/>
    </row>
    <row r="174" spans="2:17">
      <c r="B174" s="4"/>
      <c r="C174" s="45"/>
      <c r="D174" s="45"/>
      <c r="E174" s="46"/>
      <c r="F174" s="45"/>
      <c r="G174" s="45"/>
      <c r="H174" s="45"/>
      <c r="I174" s="44"/>
      <c r="J174" s="44"/>
      <c r="L174" s="52"/>
      <c r="M174" s="52"/>
      <c r="N174" s="52"/>
      <c r="O174" s="52"/>
      <c r="P174" s="52"/>
      <c r="Q174" s="7"/>
    </row>
    <row r="175" spans="2:17" ht="21.75" thickBot="1">
      <c r="B175" s="4"/>
      <c r="C175" s="53"/>
      <c r="D175" s="53"/>
      <c r="E175" s="53"/>
      <c r="F175" s="53"/>
      <c r="G175" s="53"/>
      <c r="H175" s="53"/>
      <c r="I175" s="53"/>
      <c r="J175" s="53"/>
      <c r="K175" s="53"/>
      <c r="L175" s="54"/>
      <c r="M175" s="54"/>
      <c r="N175" s="54"/>
      <c r="O175" s="54"/>
      <c r="P175" s="54"/>
      <c r="Q175" s="7"/>
    </row>
    <row r="176" spans="2:17">
      <c r="B176" s="47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9"/>
    </row>
  </sheetData>
  <mergeCells count="195">
    <mergeCell ref="D19:E19"/>
    <mergeCell ref="F19:G19"/>
    <mergeCell ref="D20:E20"/>
    <mergeCell ref="F20:G20"/>
    <mergeCell ref="D21:E21"/>
    <mergeCell ref="F21:G21"/>
    <mergeCell ref="K22:L22"/>
    <mergeCell ref="L24:P24"/>
    <mergeCell ref="C25:E25"/>
    <mergeCell ref="F25:G25"/>
    <mergeCell ref="H25:K25"/>
    <mergeCell ref="L25:P25"/>
    <mergeCell ref="D12:F12"/>
    <mergeCell ref="I12:P12"/>
    <mergeCell ref="M14:N14"/>
    <mergeCell ref="D15:E15"/>
    <mergeCell ref="F15:G15"/>
    <mergeCell ref="D16:E16"/>
    <mergeCell ref="F16:G16"/>
    <mergeCell ref="D18:E18"/>
    <mergeCell ref="F18:G18"/>
    <mergeCell ref="I32:K32"/>
    <mergeCell ref="L32:P32"/>
    <mergeCell ref="I33:K33"/>
    <mergeCell ref="L33:P33"/>
    <mergeCell ref="D35:F35"/>
    <mergeCell ref="I35:P35"/>
    <mergeCell ref="I3:K3"/>
    <mergeCell ref="L3:P3"/>
    <mergeCell ref="I4:K4"/>
    <mergeCell ref="L4:P4"/>
    <mergeCell ref="D6:F6"/>
    <mergeCell ref="I6:P6"/>
    <mergeCell ref="D7:F7"/>
    <mergeCell ref="I7:P7"/>
    <mergeCell ref="D8:F8"/>
    <mergeCell ref="I8:P8"/>
    <mergeCell ref="D9:F9"/>
    <mergeCell ref="I9:P9"/>
    <mergeCell ref="D17:E17"/>
    <mergeCell ref="F17:G17"/>
    <mergeCell ref="C10:F10"/>
    <mergeCell ref="H10:P10"/>
    <mergeCell ref="D11:F11"/>
    <mergeCell ref="I11:P11"/>
    <mergeCell ref="C39:F39"/>
    <mergeCell ref="H39:P39"/>
    <mergeCell ref="D40:F40"/>
    <mergeCell ref="I40:P40"/>
    <mergeCell ref="D41:F41"/>
    <mergeCell ref="I41:P41"/>
    <mergeCell ref="D36:F36"/>
    <mergeCell ref="I36:P36"/>
    <mergeCell ref="D37:F37"/>
    <mergeCell ref="I37:P37"/>
    <mergeCell ref="D38:F38"/>
    <mergeCell ref="I38:P38"/>
    <mergeCell ref="D46:E46"/>
    <mergeCell ref="F46:G46"/>
    <mergeCell ref="D47:E47"/>
    <mergeCell ref="F47:G47"/>
    <mergeCell ref="D48:E48"/>
    <mergeCell ref="F48:G48"/>
    <mergeCell ref="M43:N43"/>
    <mergeCell ref="D44:E44"/>
    <mergeCell ref="F44:G44"/>
    <mergeCell ref="D45:E45"/>
    <mergeCell ref="F45:G45"/>
    <mergeCell ref="L53:P53"/>
    <mergeCell ref="C54:E54"/>
    <mergeCell ref="F54:G54"/>
    <mergeCell ref="H54:K54"/>
    <mergeCell ref="L54:P54"/>
    <mergeCell ref="D49:E49"/>
    <mergeCell ref="F49:G49"/>
    <mergeCell ref="D50:E50"/>
    <mergeCell ref="F50:G50"/>
    <mergeCell ref="K51:L51"/>
    <mergeCell ref="D67:F67"/>
    <mergeCell ref="I67:P67"/>
    <mergeCell ref="D68:F68"/>
    <mergeCell ref="I68:P68"/>
    <mergeCell ref="D69:F69"/>
    <mergeCell ref="I69:P69"/>
    <mergeCell ref="I63:K63"/>
    <mergeCell ref="L63:P63"/>
    <mergeCell ref="I64:K64"/>
    <mergeCell ref="L64:P64"/>
    <mergeCell ref="D66:F66"/>
    <mergeCell ref="I66:P66"/>
    <mergeCell ref="M74:N74"/>
    <mergeCell ref="D75:E75"/>
    <mergeCell ref="F75:G75"/>
    <mergeCell ref="D76:E76"/>
    <mergeCell ref="F76:G76"/>
    <mergeCell ref="C70:F70"/>
    <mergeCell ref="H70:P70"/>
    <mergeCell ref="D71:F71"/>
    <mergeCell ref="I71:P71"/>
    <mergeCell ref="D72:F72"/>
    <mergeCell ref="I72:P72"/>
    <mergeCell ref="D80:E80"/>
    <mergeCell ref="F80:G80"/>
    <mergeCell ref="D81:E81"/>
    <mergeCell ref="F81:G81"/>
    <mergeCell ref="K82:L82"/>
    <mergeCell ref="D77:E77"/>
    <mergeCell ref="F77:G77"/>
    <mergeCell ref="D78:E78"/>
    <mergeCell ref="F78:G78"/>
    <mergeCell ref="D79:E79"/>
    <mergeCell ref="F79:G79"/>
    <mergeCell ref="I92:K92"/>
    <mergeCell ref="L92:P92"/>
    <mergeCell ref="I93:K93"/>
    <mergeCell ref="L93:P93"/>
    <mergeCell ref="D95:F95"/>
    <mergeCell ref="I95:P95"/>
    <mergeCell ref="L84:P84"/>
    <mergeCell ref="C85:E85"/>
    <mergeCell ref="F85:G85"/>
    <mergeCell ref="H85:K85"/>
    <mergeCell ref="L85:P85"/>
    <mergeCell ref="C99:F99"/>
    <mergeCell ref="H99:P99"/>
    <mergeCell ref="D100:F100"/>
    <mergeCell ref="I100:P100"/>
    <mergeCell ref="D101:F101"/>
    <mergeCell ref="I101:P101"/>
    <mergeCell ref="D96:F96"/>
    <mergeCell ref="I96:P96"/>
    <mergeCell ref="D97:F97"/>
    <mergeCell ref="I97:P97"/>
    <mergeCell ref="D98:F98"/>
    <mergeCell ref="I98:P98"/>
    <mergeCell ref="D106:E106"/>
    <mergeCell ref="F106:G106"/>
    <mergeCell ref="D107:E107"/>
    <mergeCell ref="F107:G107"/>
    <mergeCell ref="D108:E108"/>
    <mergeCell ref="F108:G108"/>
    <mergeCell ref="M103:N103"/>
    <mergeCell ref="D104:E104"/>
    <mergeCell ref="F104:G104"/>
    <mergeCell ref="D105:E105"/>
    <mergeCell ref="F105:G105"/>
    <mergeCell ref="L113:P113"/>
    <mergeCell ref="C114:E114"/>
    <mergeCell ref="F114:G114"/>
    <mergeCell ref="H114:K114"/>
    <mergeCell ref="L114:P114"/>
    <mergeCell ref="D109:E109"/>
    <mergeCell ref="F109:G109"/>
    <mergeCell ref="D110:E110"/>
    <mergeCell ref="F110:G110"/>
    <mergeCell ref="K111:L111"/>
    <mergeCell ref="I153:K153"/>
    <mergeCell ref="L153:P153"/>
    <mergeCell ref="I154:K154"/>
    <mergeCell ref="L154:P154"/>
    <mergeCell ref="D156:F156"/>
    <mergeCell ref="I156:P156"/>
    <mergeCell ref="C160:F160"/>
    <mergeCell ref="H160:P160"/>
    <mergeCell ref="D161:F161"/>
    <mergeCell ref="I161:P161"/>
    <mergeCell ref="D162:F162"/>
    <mergeCell ref="I162:P162"/>
    <mergeCell ref="D157:F157"/>
    <mergeCell ref="I157:P157"/>
    <mergeCell ref="D158:F158"/>
    <mergeCell ref="I158:P158"/>
    <mergeCell ref="D159:F159"/>
    <mergeCell ref="I159:P159"/>
    <mergeCell ref="D167:E167"/>
    <mergeCell ref="F167:G167"/>
    <mergeCell ref="D168:E168"/>
    <mergeCell ref="F168:G168"/>
    <mergeCell ref="D169:E169"/>
    <mergeCell ref="F169:G169"/>
    <mergeCell ref="M164:N164"/>
    <mergeCell ref="D165:E165"/>
    <mergeCell ref="F165:G165"/>
    <mergeCell ref="D166:E166"/>
    <mergeCell ref="F166:G166"/>
    <mergeCell ref="L174:P174"/>
    <mergeCell ref="C175:E175"/>
    <mergeCell ref="F175:G175"/>
    <mergeCell ref="H175:K175"/>
    <mergeCell ref="L175:P175"/>
    <mergeCell ref="D170:E170"/>
    <mergeCell ref="F170:G170"/>
    <mergeCell ref="D171:E171"/>
    <mergeCell ref="F171:G171"/>
    <mergeCell ref="K172:L17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59"/>
  <sheetViews>
    <sheetView topLeftCell="A6" workbookViewId="0">
      <selection activeCell="D37" sqref="D37:F37"/>
    </sheetView>
  </sheetViews>
  <sheetFormatPr defaultRowHeight="15"/>
  <sheetData>
    <row r="2" spans="2:17" ht="15.75" thickBot="1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2:17">
      <c r="B3" s="4"/>
      <c r="C3" s="5"/>
      <c r="D3" s="5"/>
      <c r="E3" s="6" t="s">
        <v>0</v>
      </c>
      <c r="F3" s="5"/>
      <c r="G3" s="5"/>
      <c r="H3" s="5"/>
      <c r="I3" s="77" t="s">
        <v>1</v>
      </c>
      <c r="J3" s="78"/>
      <c r="K3" s="66"/>
      <c r="L3" s="79">
        <v>43211</v>
      </c>
      <c r="M3" s="79"/>
      <c r="N3" s="79"/>
      <c r="O3" s="79"/>
      <c r="P3" s="80"/>
      <c r="Q3" s="7"/>
    </row>
    <row r="4" spans="2:17" ht="16.5" thickBot="1">
      <c r="B4" s="4"/>
      <c r="C4" s="5"/>
      <c r="D4" s="5"/>
      <c r="E4" s="8" t="s">
        <v>2</v>
      </c>
      <c r="F4" s="5"/>
      <c r="G4" s="5"/>
      <c r="H4" s="5"/>
      <c r="I4" s="81" t="s">
        <v>3</v>
      </c>
      <c r="J4" s="82"/>
      <c r="K4" s="83"/>
      <c r="L4" s="84" t="s">
        <v>41</v>
      </c>
      <c r="M4" s="84"/>
      <c r="N4" s="84"/>
      <c r="O4" s="84"/>
      <c r="P4" s="85"/>
      <c r="Q4" s="7"/>
    </row>
    <row r="5" spans="2:17" ht="15.75" thickBot="1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</row>
    <row r="6" spans="2:17">
      <c r="B6" s="4"/>
      <c r="C6" s="9" t="s">
        <v>4</v>
      </c>
      <c r="D6" s="86" t="s">
        <v>36</v>
      </c>
      <c r="E6" s="86"/>
      <c r="F6" s="87"/>
      <c r="G6" s="5"/>
      <c r="H6" s="9" t="s">
        <v>4</v>
      </c>
      <c r="I6" s="86" t="s">
        <v>39</v>
      </c>
      <c r="J6" s="86"/>
      <c r="K6" s="86"/>
      <c r="L6" s="86"/>
      <c r="M6" s="86"/>
      <c r="N6" s="86"/>
      <c r="O6" s="86"/>
      <c r="P6" s="87"/>
      <c r="Q6" s="7"/>
    </row>
    <row r="7" spans="2:17">
      <c r="B7" s="4"/>
      <c r="C7" s="10" t="s">
        <v>5</v>
      </c>
      <c r="D7" s="73" t="s">
        <v>50</v>
      </c>
      <c r="E7" s="73"/>
      <c r="F7" s="74"/>
      <c r="G7" s="5"/>
      <c r="H7" s="10" t="s">
        <v>6</v>
      </c>
      <c r="I7" s="73" t="s">
        <v>54</v>
      </c>
      <c r="J7" s="73"/>
      <c r="K7" s="73"/>
      <c r="L7" s="73"/>
      <c r="M7" s="73"/>
      <c r="N7" s="73"/>
      <c r="O7" s="73"/>
      <c r="P7" s="74"/>
      <c r="Q7" s="7"/>
    </row>
    <row r="8" spans="2:17">
      <c r="B8" s="4"/>
      <c r="C8" s="10" t="s">
        <v>7</v>
      </c>
      <c r="D8" s="73" t="s">
        <v>48</v>
      </c>
      <c r="E8" s="73"/>
      <c r="F8" s="74"/>
      <c r="G8" s="5"/>
      <c r="H8" s="10" t="s">
        <v>8</v>
      </c>
      <c r="I8" s="73" t="s">
        <v>47</v>
      </c>
      <c r="J8" s="73"/>
      <c r="K8" s="73"/>
      <c r="L8" s="73"/>
      <c r="M8" s="73"/>
      <c r="N8" s="73"/>
      <c r="O8" s="73"/>
      <c r="P8" s="74"/>
      <c r="Q8" s="7"/>
    </row>
    <row r="9" spans="2:17">
      <c r="B9" s="4"/>
      <c r="C9" s="10" t="s">
        <v>9</v>
      </c>
      <c r="D9" s="73" t="s">
        <v>49</v>
      </c>
      <c r="E9" s="73"/>
      <c r="F9" s="74"/>
      <c r="G9" s="5"/>
      <c r="H9" s="10" t="s">
        <v>10</v>
      </c>
      <c r="I9" s="73" t="s">
        <v>45</v>
      </c>
      <c r="J9" s="73"/>
      <c r="K9" s="73"/>
      <c r="L9" s="73"/>
      <c r="M9" s="73"/>
      <c r="N9" s="73"/>
      <c r="O9" s="73"/>
      <c r="P9" s="74"/>
      <c r="Q9" s="7"/>
    </row>
    <row r="10" spans="2:17">
      <c r="B10" s="4"/>
      <c r="C10" s="70" t="s">
        <v>11</v>
      </c>
      <c r="D10" s="71"/>
      <c r="E10" s="71"/>
      <c r="F10" s="72"/>
      <c r="G10" s="5"/>
      <c r="H10" s="70" t="s">
        <v>11</v>
      </c>
      <c r="I10" s="71"/>
      <c r="J10" s="71"/>
      <c r="K10" s="71"/>
      <c r="L10" s="71"/>
      <c r="M10" s="71"/>
      <c r="N10" s="71"/>
      <c r="O10" s="71"/>
      <c r="P10" s="72"/>
      <c r="Q10" s="7"/>
    </row>
    <row r="11" spans="2:17">
      <c r="B11" s="4"/>
      <c r="C11" s="11"/>
      <c r="D11" s="73"/>
      <c r="E11" s="73"/>
      <c r="F11" s="74"/>
      <c r="G11" s="5"/>
      <c r="H11" s="11"/>
      <c r="I11" s="73"/>
      <c r="J11" s="73"/>
      <c r="K11" s="73"/>
      <c r="L11" s="73"/>
      <c r="M11" s="73"/>
      <c r="N11" s="73"/>
      <c r="O11" s="73"/>
      <c r="P11" s="74"/>
      <c r="Q11" s="7"/>
    </row>
    <row r="12" spans="2:17" ht="15.75" thickBot="1">
      <c r="B12" s="4"/>
      <c r="C12" s="12"/>
      <c r="D12" s="75"/>
      <c r="E12" s="75"/>
      <c r="F12" s="76"/>
      <c r="G12" s="5"/>
      <c r="H12" s="12"/>
      <c r="I12" s="75"/>
      <c r="J12" s="75"/>
      <c r="K12" s="75"/>
      <c r="L12" s="75"/>
      <c r="M12" s="75"/>
      <c r="N12" s="75"/>
      <c r="O12" s="75"/>
      <c r="P12" s="76"/>
      <c r="Q12" s="7"/>
    </row>
    <row r="13" spans="2:17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7"/>
    </row>
    <row r="14" spans="2:17" ht="15.75" thickBot="1">
      <c r="B14" s="4"/>
      <c r="C14" s="13" t="s">
        <v>12</v>
      </c>
      <c r="D14" s="5"/>
      <c r="E14" s="5"/>
      <c r="F14" s="5"/>
      <c r="G14" s="5"/>
      <c r="H14" s="50" t="s">
        <v>13</v>
      </c>
      <c r="I14" s="50" t="s">
        <v>14</v>
      </c>
      <c r="J14" s="50" t="s">
        <v>15</v>
      </c>
      <c r="K14" s="50" t="s">
        <v>16</v>
      </c>
      <c r="L14" s="50" t="s">
        <v>17</v>
      </c>
      <c r="M14" s="65" t="s">
        <v>18</v>
      </c>
      <c r="N14" s="65"/>
      <c r="O14" s="50" t="s">
        <v>19</v>
      </c>
      <c r="P14" s="50" t="s">
        <v>20</v>
      </c>
      <c r="Q14" s="7"/>
    </row>
    <row r="15" spans="2:17">
      <c r="B15" s="4"/>
      <c r="C15" s="15" t="s">
        <v>21</v>
      </c>
      <c r="D15" s="66" t="str">
        <f>IF(D7&lt;&gt;"",D7,"")</f>
        <v>Veikka Flemming</v>
      </c>
      <c r="E15" s="67"/>
      <c r="F15" s="68" t="str">
        <f>IF(I7&lt;&gt;"",I7,"")</f>
        <v>Akeem Adewole</v>
      </c>
      <c r="G15" s="69"/>
      <c r="H15" s="16">
        <v>4</v>
      </c>
      <c r="I15" s="17">
        <v>8</v>
      </c>
      <c r="J15" s="17">
        <v>6</v>
      </c>
      <c r="K15" s="17"/>
      <c r="L15" s="18"/>
      <c r="M15" s="19">
        <f>IF(ISBLANK(H15),"",COUNTIF(H15:L15,"&gt;=0"))</f>
        <v>3</v>
      </c>
      <c r="N15" s="20">
        <f>IF(ISBLANK(H15),"",IF(LEFT(H15)="-",1,0)+IF(LEFT(I15)="-",1,0)+IF(LEFT(J15)="-",1,0)+IF(LEFT(K15)="-",1,0)+IF(LEFT(L15)="-",1,0))</f>
        <v>0</v>
      </c>
      <c r="O15" s="21">
        <f>IF(M15=3,1,"")</f>
        <v>1</v>
      </c>
      <c r="P15" s="20" t="str">
        <f>IF(N15=3,1,"")</f>
        <v/>
      </c>
      <c r="Q15" s="7"/>
    </row>
    <row r="16" spans="2:17">
      <c r="B16" s="4"/>
      <c r="C16" s="22" t="s">
        <v>22</v>
      </c>
      <c r="D16" s="55" t="str">
        <f>IF(D9&lt;&gt;"",D9,"")</f>
        <v>Riku Autio</v>
      </c>
      <c r="E16" s="56"/>
      <c r="F16" s="57" t="str">
        <f>IF(I9&lt;&gt;"",I9,"")</f>
        <v>Arttu Pihkala</v>
      </c>
      <c r="G16" s="58"/>
      <c r="H16" s="23">
        <v>9</v>
      </c>
      <c r="I16" s="24">
        <v>1</v>
      </c>
      <c r="J16" s="24">
        <v>6</v>
      </c>
      <c r="K16" s="24"/>
      <c r="L16" s="25"/>
      <c r="M16" s="26">
        <f>IF(ISBLANK(H16),"",COUNTIF(H16:L16,"&gt;=0"))</f>
        <v>3</v>
      </c>
      <c r="N16" s="27">
        <f>IF(ISBLANK(H16),"",IF(LEFT(H16)="-",1,0)+IF(LEFT(I16)="-",1,0)+IF(LEFT(J16)="-",1,0)+IF(LEFT(K16)="-",1,0)+IF(LEFT(L16)="-",1,0))</f>
        <v>0</v>
      </c>
      <c r="O16" s="28">
        <f>IF(M16=3,1,"")</f>
        <v>1</v>
      </c>
      <c r="P16" s="27" t="str">
        <f>IF(N16=3,1,"")</f>
        <v/>
      </c>
      <c r="Q16" s="7"/>
    </row>
    <row r="17" spans="2:17">
      <c r="B17" s="4"/>
      <c r="C17" s="22" t="s">
        <v>23</v>
      </c>
      <c r="D17" s="55" t="str">
        <f>IF(D8&lt;&gt;"",D8,"")</f>
        <v>Alex Naumi</v>
      </c>
      <c r="E17" s="56"/>
      <c r="F17" s="57" t="str">
        <f>IF(I8&lt;&gt;"",I8,"")</f>
        <v>Veeti Valasti</v>
      </c>
      <c r="G17" s="58"/>
      <c r="H17" s="23">
        <v>3</v>
      </c>
      <c r="I17" s="24">
        <v>4</v>
      </c>
      <c r="J17" s="24">
        <v>4</v>
      </c>
      <c r="K17" s="24"/>
      <c r="L17" s="25"/>
      <c r="M17" s="26">
        <f>IF(ISBLANK(H17),"",COUNTIF(H17:L17,"&gt;=0"))</f>
        <v>3</v>
      </c>
      <c r="N17" s="27">
        <f>IF(ISBLANK(H17),"",IF(LEFT(H17)="-",1,0)+IF(LEFT(I17)="-",1,0)+IF(LEFT(J17)="-",1,0)+IF(LEFT(K17)="-",1,0)+IF(LEFT(L17)="-",1,0))</f>
        <v>0</v>
      </c>
      <c r="O17" s="28">
        <f>IF(M17=3,1,"")</f>
        <v>1</v>
      </c>
      <c r="P17" s="27" t="str">
        <f>IF(N17=3,1,"")</f>
        <v/>
      </c>
      <c r="Q17" s="7"/>
    </row>
    <row r="18" spans="2:17">
      <c r="B18" s="4"/>
      <c r="C18" s="22" t="s">
        <v>24</v>
      </c>
      <c r="D18" s="55" t="str">
        <f>IF(D7&lt;&gt;"",D7,"")</f>
        <v>Veikka Flemming</v>
      </c>
      <c r="E18" s="56"/>
      <c r="F18" s="57" t="str">
        <f>IF(I9&lt;&gt;"",I9,"")</f>
        <v>Arttu Pihkala</v>
      </c>
      <c r="G18" s="58"/>
      <c r="H18" s="23">
        <v>5</v>
      </c>
      <c r="I18" s="24">
        <v>2</v>
      </c>
      <c r="J18" s="24">
        <v>6</v>
      </c>
      <c r="K18" s="24"/>
      <c r="L18" s="25"/>
      <c r="M18" s="26">
        <f>IF(ISBLANK(H18),"",COUNTIF(H18:L18,"&gt;=0"))</f>
        <v>3</v>
      </c>
      <c r="N18" s="27">
        <f>IF(ISBLANK(H18),"",IF(LEFT(H18)="-",1,0)+IF(LEFT(I18)="-",1,0)+IF(LEFT(J18)="-",1,0)+IF(LEFT(K18)="-",1,0)+IF(LEFT(L18)="-",1,0))</f>
        <v>0</v>
      </c>
      <c r="O18" s="28">
        <f>IF(M18=3,1,"")</f>
        <v>1</v>
      </c>
      <c r="P18" s="27" t="str">
        <f>IF(N18=3,1,"")</f>
        <v/>
      </c>
      <c r="Q18" s="7"/>
    </row>
    <row r="19" spans="2:17">
      <c r="B19" s="4"/>
      <c r="C19" s="22" t="s">
        <v>25</v>
      </c>
      <c r="D19" s="55" t="str">
        <f>IF(D8&lt;&gt;"",D8,"")</f>
        <v>Alex Naumi</v>
      </c>
      <c r="E19" s="56"/>
      <c r="F19" s="57" t="str">
        <f>IF(I7&lt;&gt;"",I7,"")</f>
        <v>Akeem Adewole</v>
      </c>
      <c r="G19" s="58"/>
      <c r="H19" s="23">
        <v>6</v>
      </c>
      <c r="I19" s="24">
        <v>5</v>
      </c>
      <c r="J19" s="24">
        <v>3</v>
      </c>
      <c r="K19" s="24"/>
      <c r="L19" s="25"/>
      <c r="M19" s="26">
        <f>IF(ISBLANK(H19),"",COUNTIF(H19:L19,"&gt;=0"))</f>
        <v>3</v>
      </c>
      <c r="N19" s="27">
        <f>IF(ISBLANK(H19),"",IF(LEFT(H19)="-",1,0)+IF(LEFT(I19)="-",1,0)+IF(LEFT(J19)="-",1,0)+IF(LEFT(K19)="-",1,0)+IF(LEFT(L19)="-",1,0))</f>
        <v>0</v>
      </c>
      <c r="O19" s="28">
        <f>IF(M19=3,1,"")</f>
        <v>1</v>
      </c>
      <c r="P19" s="27" t="str">
        <f>IF(N19=3,1,"")</f>
        <v/>
      </c>
      <c r="Q19" s="7"/>
    </row>
    <row r="20" spans="2:17">
      <c r="B20" s="4"/>
      <c r="C20" s="22" t="s">
        <v>26</v>
      </c>
      <c r="D20" s="55" t="str">
        <f>IF(D9&lt;&gt;"",D9,"")</f>
        <v>Riku Autio</v>
      </c>
      <c r="E20" s="56"/>
      <c r="F20" s="57" t="str">
        <f>IF(I8&lt;&gt;"",I8,"")</f>
        <v>Veeti Valasti</v>
      </c>
      <c r="G20" s="58"/>
      <c r="H20" s="29"/>
      <c r="I20" s="24"/>
      <c r="J20" s="24"/>
      <c r="K20" s="24"/>
      <c r="L20" s="25"/>
      <c r="M20" s="26" t="str">
        <f>IF(ISBLANK(H20),"",COUNTIF(H20:L20,"&gt;=0"))</f>
        <v/>
      </c>
      <c r="N20" s="27" t="str">
        <f>IF(ISBLANK(H20),"",IF(LEFT(H20)="-",1,0)+IF(LEFT(I20)="-",1,0)+IF(LEFT(J20)="-",1,0)+IF(LEFT(K20)="-",1,0)+IF(LEFT(L20)="-",1,0))</f>
        <v/>
      </c>
      <c r="O20" s="28" t="str">
        <f>IF(M20=3,1,"")</f>
        <v/>
      </c>
      <c r="P20" s="27" t="str">
        <f>IF(N20=3,1,"")</f>
        <v/>
      </c>
      <c r="Q20" s="7"/>
    </row>
    <row r="21" spans="2:17" ht="15.75" thickBot="1">
      <c r="B21" s="4"/>
      <c r="C21" s="30" t="s">
        <v>27</v>
      </c>
      <c r="D21" s="59" t="str">
        <f>IF(D11&lt;&gt;"",D11 &amp; " / " &amp; D12,"")</f>
        <v/>
      </c>
      <c r="E21" s="60"/>
      <c r="F21" s="61" t="str">
        <f>IF(I11&lt;&gt;"",I11 &amp; " / " &amp; I12,"")</f>
        <v/>
      </c>
      <c r="G21" s="62"/>
      <c r="H21" s="31"/>
      <c r="I21" s="32"/>
      <c r="J21" s="32"/>
      <c r="K21" s="32"/>
      <c r="L21" s="33"/>
      <c r="M21" s="34" t="str">
        <f>IF(ISBLANK(H21),"",COUNTIF(H21:L21,"&gt;=0"))</f>
        <v/>
      </c>
      <c r="N21" s="35" t="str">
        <f>IF(ISBLANK(H21),"",IF(LEFT(H21)="-",1,0)+IF(LEFT(I21)="-",1,0)+IF(LEFT(J21)="-",1,0)+IF(LEFT(K21)="-",1,0)+IF(LEFT(L21)="-",1,0))</f>
        <v/>
      </c>
      <c r="O21" s="36" t="str">
        <f>IF(M21=3,1,"")</f>
        <v/>
      </c>
      <c r="P21" s="35" t="str">
        <f>IF(N21=3,1,"")</f>
        <v/>
      </c>
      <c r="Q21" s="7"/>
    </row>
    <row r="22" spans="2:17" ht="19.5" thickBot="1">
      <c r="B22" s="4"/>
      <c r="C22" s="37"/>
      <c r="D22" s="37"/>
      <c r="E22" s="37"/>
      <c r="F22" s="37"/>
      <c r="G22" s="37"/>
      <c r="H22" s="38"/>
      <c r="I22" s="38"/>
      <c r="J22" s="39"/>
      <c r="K22" s="63" t="s">
        <v>28</v>
      </c>
      <c r="L22" s="64"/>
      <c r="M22" s="40">
        <f>COUNTIF(M15:M21,"=3")</f>
        <v>5</v>
      </c>
      <c r="N22" s="41">
        <f>COUNTIF(N15:N21,"=3")</f>
        <v>0</v>
      </c>
      <c r="O22" s="42">
        <f>SUM(O15:O21)</f>
        <v>5</v>
      </c>
      <c r="P22" s="43">
        <f>SUM(P15:P21)</f>
        <v>0</v>
      </c>
      <c r="Q22" s="7"/>
    </row>
    <row r="23" spans="2:17">
      <c r="B23" s="4"/>
      <c r="C23" s="44" t="s">
        <v>29</v>
      </c>
      <c r="D23" s="37"/>
      <c r="E23" s="37"/>
      <c r="F23" s="37"/>
      <c r="G23" s="37"/>
      <c r="H23" s="37"/>
      <c r="I23" s="37"/>
      <c r="J23" s="37"/>
      <c r="K23" s="37"/>
      <c r="L23" s="37"/>
      <c r="M23" s="5"/>
      <c r="N23" s="5"/>
      <c r="O23" s="5"/>
      <c r="P23" s="5"/>
      <c r="Q23" s="7"/>
    </row>
    <row r="24" spans="2:17">
      <c r="B24" s="4"/>
      <c r="C24" s="45" t="s">
        <v>30</v>
      </c>
      <c r="D24" s="45"/>
      <c r="E24" s="46"/>
      <c r="F24" s="45" t="s">
        <v>31</v>
      </c>
      <c r="G24" s="45"/>
      <c r="H24" s="45" t="s">
        <v>32</v>
      </c>
      <c r="I24" s="44"/>
      <c r="J24" s="44"/>
      <c r="L24" s="52" t="s">
        <v>33</v>
      </c>
      <c r="M24" s="52"/>
      <c r="N24" s="52"/>
      <c r="O24" s="52"/>
      <c r="P24" s="52"/>
      <c r="Q24" s="7"/>
    </row>
    <row r="25" spans="2:17" ht="21.75" thickBot="1">
      <c r="B25" s="4"/>
      <c r="C25" s="53" t="s">
        <v>34</v>
      </c>
      <c r="D25" s="53"/>
      <c r="E25" s="53"/>
      <c r="F25" s="53" t="s">
        <v>34</v>
      </c>
      <c r="G25" s="53"/>
      <c r="H25" s="53" t="s">
        <v>34</v>
      </c>
      <c r="I25" s="53"/>
      <c r="J25" s="53"/>
      <c r="K25" s="53"/>
      <c r="L25" s="54" t="str">
        <f>IF(O22=5,D6,IF(P22=5,I6,IF(O22=4,IF(P22=3,D6,""),IF(P22=4,IF(O22=3,I6,""),""))))</f>
        <v>KoKa</v>
      </c>
      <c r="M25" s="54"/>
      <c r="N25" s="54"/>
      <c r="O25" s="54"/>
      <c r="P25" s="54"/>
      <c r="Q25" s="7"/>
    </row>
    <row r="26" spans="2:17"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9"/>
    </row>
    <row r="28" spans="2:17">
      <c r="C28" t="s">
        <v>35</v>
      </c>
    </row>
    <row r="33" spans="2:17" ht="15.75" thickBot="1">
      <c r="B33" s="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3"/>
    </row>
    <row r="34" spans="2:17">
      <c r="B34" s="4"/>
      <c r="C34" s="5"/>
      <c r="D34" s="5"/>
      <c r="E34" s="6" t="s">
        <v>0</v>
      </c>
      <c r="F34" s="5"/>
      <c r="G34" s="5"/>
      <c r="H34" s="5"/>
      <c r="I34" s="77" t="s">
        <v>1</v>
      </c>
      <c r="J34" s="78"/>
      <c r="K34" s="66"/>
      <c r="L34" s="79">
        <v>43211</v>
      </c>
      <c r="M34" s="79"/>
      <c r="N34" s="79"/>
      <c r="O34" s="79"/>
      <c r="P34" s="80"/>
      <c r="Q34" s="7"/>
    </row>
    <row r="35" spans="2:17" ht="16.5" thickBot="1">
      <c r="B35" s="4"/>
      <c r="C35" s="5"/>
      <c r="D35" s="5"/>
      <c r="E35" s="8" t="s">
        <v>2</v>
      </c>
      <c r="F35" s="5"/>
      <c r="G35" s="5"/>
      <c r="H35" s="5"/>
      <c r="I35" s="81" t="s">
        <v>3</v>
      </c>
      <c r="J35" s="82"/>
      <c r="K35" s="83"/>
      <c r="L35" s="84" t="s">
        <v>41</v>
      </c>
      <c r="M35" s="84"/>
      <c r="N35" s="84"/>
      <c r="O35" s="84"/>
      <c r="P35" s="85"/>
      <c r="Q35" s="7"/>
    </row>
    <row r="36" spans="2:17" ht="15.75" thickBot="1"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7"/>
    </row>
    <row r="37" spans="2:17">
      <c r="B37" s="4"/>
      <c r="C37" s="9" t="s">
        <v>4</v>
      </c>
      <c r="D37" s="86" t="s">
        <v>40</v>
      </c>
      <c r="E37" s="86"/>
      <c r="F37" s="87"/>
      <c r="G37" s="5"/>
      <c r="H37" s="9" t="s">
        <v>4</v>
      </c>
      <c r="I37" s="86" t="s">
        <v>38</v>
      </c>
      <c r="J37" s="86"/>
      <c r="K37" s="86"/>
      <c r="L37" s="86"/>
      <c r="M37" s="86"/>
      <c r="N37" s="86"/>
      <c r="O37" s="86"/>
      <c r="P37" s="87"/>
      <c r="Q37" s="7"/>
    </row>
    <row r="38" spans="2:17">
      <c r="B38" s="4"/>
      <c r="C38" s="10" t="s">
        <v>5</v>
      </c>
      <c r="D38" s="73" t="s">
        <v>43</v>
      </c>
      <c r="E38" s="73"/>
      <c r="F38" s="74"/>
      <c r="G38" s="5"/>
      <c r="H38" s="10" t="s">
        <v>6</v>
      </c>
      <c r="I38" s="73" t="s">
        <v>51</v>
      </c>
      <c r="J38" s="73"/>
      <c r="K38" s="73"/>
      <c r="L38" s="73"/>
      <c r="M38" s="73"/>
      <c r="N38" s="73"/>
      <c r="O38" s="73"/>
      <c r="P38" s="74"/>
      <c r="Q38" s="7"/>
    </row>
    <row r="39" spans="2:17">
      <c r="B39" s="4"/>
      <c r="C39" s="10" t="s">
        <v>7</v>
      </c>
      <c r="D39" s="73" t="s">
        <v>55</v>
      </c>
      <c r="E39" s="73"/>
      <c r="F39" s="74"/>
      <c r="G39" s="5"/>
      <c r="H39" s="10" t="s">
        <v>8</v>
      </c>
      <c r="I39" s="73" t="s">
        <v>53</v>
      </c>
      <c r="J39" s="73"/>
      <c r="K39" s="73"/>
      <c r="L39" s="73"/>
      <c r="M39" s="73"/>
      <c r="N39" s="73"/>
      <c r="O39" s="73"/>
      <c r="P39" s="74"/>
      <c r="Q39" s="7"/>
    </row>
    <row r="40" spans="2:17">
      <c r="B40" s="4"/>
      <c r="C40" s="10" t="s">
        <v>9</v>
      </c>
      <c r="D40" s="73" t="s">
        <v>42</v>
      </c>
      <c r="E40" s="73"/>
      <c r="F40" s="74"/>
      <c r="G40" s="5"/>
      <c r="H40" s="10" t="s">
        <v>10</v>
      </c>
      <c r="I40" s="73" t="s">
        <v>52</v>
      </c>
      <c r="J40" s="73"/>
      <c r="K40" s="73"/>
      <c r="L40" s="73"/>
      <c r="M40" s="73"/>
      <c r="N40" s="73"/>
      <c r="O40" s="73"/>
      <c r="P40" s="74"/>
      <c r="Q40" s="7"/>
    </row>
    <row r="41" spans="2:17">
      <c r="B41" s="4"/>
      <c r="C41" s="70" t="s">
        <v>11</v>
      </c>
      <c r="D41" s="71"/>
      <c r="E41" s="71"/>
      <c r="F41" s="72"/>
      <c r="G41" s="5"/>
      <c r="H41" s="70" t="s">
        <v>11</v>
      </c>
      <c r="I41" s="71"/>
      <c r="J41" s="71"/>
      <c r="K41" s="71"/>
      <c r="L41" s="71"/>
      <c r="M41" s="71"/>
      <c r="N41" s="71"/>
      <c r="O41" s="71"/>
      <c r="P41" s="72"/>
      <c r="Q41" s="7"/>
    </row>
    <row r="42" spans="2:17">
      <c r="B42" s="4"/>
      <c r="C42" s="11"/>
      <c r="D42" s="73"/>
      <c r="E42" s="73"/>
      <c r="F42" s="74"/>
      <c r="G42" s="5"/>
      <c r="H42" s="11"/>
      <c r="I42" s="73"/>
      <c r="J42" s="73"/>
      <c r="K42" s="73"/>
      <c r="L42" s="73"/>
      <c r="M42" s="73"/>
      <c r="N42" s="73"/>
      <c r="O42" s="73"/>
      <c r="P42" s="74"/>
      <c r="Q42" s="7"/>
    </row>
    <row r="43" spans="2:17" ht="15.75" thickBot="1">
      <c r="B43" s="4"/>
      <c r="C43" s="12"/>
      <c r="D43" s="75"/>
      <c r="E43" s="75"/>
      <c r="F43" s="76"/>
      <c r="G43" s="5"/>
      <c r="H43" s="12"/>
      <c r="I43" s="75"/>
      <c r="J43" s="75"/>
      <c r="K43" s="75"/>
      <c r="L43" s="75"/>
      <c r="M43" s="75"/>
      <c r="N43" s="75"/>
      <c r="O43" s="75"/>
      <c r="P43" s="76"/>
      <c r="Q43" s="7"/>
    </row>
    <row r="44" spans="2:17">
      <c r="B44" s="4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7"/>
    </row>
    <row r="45" spans="2:17" ht="15.75" thickBot="1">
      <c r="B45" s="4"/>
      <c r="C45" s="13" t="s">
        <v>12</v>
      </c>
      <c r="D45" s="5"/>
      <c r="E45" s="5"/>
      <c r="F45" s="5"/>
      <c r="G45" s="5"/>
      <c r="H45" s="51" t="s">
        <v>13</v>
      </c>
      <c r="I45" s="51" t="s">
        <v>14</v>
      </c>
      <c r="J45" s="51" t="s">
        <v>15</v>
      </c>
      <c r="K45" s="51" t="s">
        <v>16</v>
      </c>
      <c r="L45" s="51" t="s">
        <v>17</v>
      </c>
      <c r="M45" s="65" t="s">
        <v>18</v>
      </c>
      <c r="N45" s="65"/>
      <c r="O45" s="51" t="s">
        <v>19</v>
      </c>
      <c r="P45" s="51" t="s">
        <v>20</v>
      </c>
      <c r="Q45" s="7"/>
    </row>
    <row r="46" spans="2:17">
      <c r="B46" s="4"/>
      <c r="C46" s="15" t="s">
        <v>21</v>
      </c>
      <c r="D46" s="66" t="str">
        <f>IF(D38&lt;&gt;"",D38,"")</f>
        <v>Esa Miettinen</v>
      </c>
      <c r="E46" s="67"/>
      <c r="F46" s="68" t="str">
        <f>IF(I38&lt;&gt;"",I38,"")</f>
        <v>Anastasia Burkova</v>
      </c>
      <c r="G46" s="69"/>
      <c r="H46" s="16">
        <v>8</v>
      </c>
      <c r="I46" s="17">
        <v>-7</v>
      </c>
      <c r="J46" s="17">
        <v>-10</v>
      </c>
      <c r="K46" s="17">
        <v>-5</v>
      </c>
      <c r="L46" s="18"/>
      <c r="M46" s="19">
        <f>IF(ISBLANK(H46),"",COUNTIF(H46:L46,"&gt;=0"))</f>
        <v>1</v>
      </c>
      <c r="N46" s="20">
        <f>IF(ISBLANK(H46),"",IF(LEFT(H46)="-",1,0)+IF(LEFT(I46)="-",1,0)+IF(LEFT(J46)="-",1,0)+IF(LEFT(K46)="-",1,0)+IF(LEFT(L46)="-",1,0))</f>
        <v>3</v>
      </c>
      <c r="O46" s="21" t="str">
        <f>IF(M46=3,1,"")</f>
        <v/>
      </c>
      <c r="P46" s="20">
        <f>IF(N46=3,1,"")</f>
        <v>1</v>
      </c>
      <c r="Q46" s="7"/>
    </row>
    <row r="47" spans="2:17">
      <c r="B47" s="4"/>
      <c r="C47" s="22" t="s">
        <v>22</v>
      </c>
      <c r="D47" s="55" t="str">
        <f>IF(D40&lt;&gt;"",D40,"")</f>
        <v>Jussi Mäkelä</v>
      </c>
      <c r="E47" s="56"/>
      <c r="F47" s="57" t="str">
        <f>IF(I40&lt;&gt;"",I40,"")</f>
        <v>Mika Sorvisto</v>
      </c>
      <c r="G47" s="58"/>
      <c r="H47" s="23">
        <v>8</v>
      </c>
      <c r="I47" s="24">
        <v>-8</v>
      </c>
      <c r="J47" s="24">
        <v>15</v>
      </c>
      <c r="K47" s="24">
        <v>-8</v>
      </c>
      <c r="L47" s="25">
        <v>-9</v>
      </c>
      <c r="M47" s="26">
        <f>IF(ISBLANK(H47),"",COUNTIF(H47:L47,"&gt;=0"))</f>
        <v>2</v>
      </c>
      <c r="N47" s="27">
        <f>IF(ISBLANK(H47),"",IF(LEFT(H47)="-",1,0)+IF(LEFT(I47)="-",1,0)+IF(LEFT(J47)="-",1,0)+IF(LEFT(K47)="-",1,0)+IF(LEFT(L47)="-",1,0))</f>
        <v>3</v>
      </c>
      <c r="O47" s="28" t="str">
        <f>IF(M47=3,1,"")</f>
        <v/>
      </c>
      <c r="P47" s="27">
        <f>IF(N47=3,1,"")</f>
        <v>1</v>
      </c>
      <c r="Q47" s="7"/>
    </row>
    <row r="48" spans="2:17">
      <c r="B48" s="4"/>
      <c r="C48" s="22" t="s">
        <v>23</v>
      </c>
      <c r="D48" s="55" t="str">
        <f>IF(D39&lt;&gt;"",D39,"")</f>
        <v>Luo Yomo</v>
      </c>
      <c r="E48" s="56"/>
      <c r="F48" s="57" t="str">
        <f>IF(I39&lt;&gt;"",I39,"")</f>
        <v>Daniel Söderlund</v>
      </c>
      <c r="G48" s="58"/>
      <c r="H48" s="23">
        <v>7</v>
      </c>
      <c r="I48" s="24">
        <v>-6</v>
      </c>
      <c r="J48" s="24">
        <v>8</v>
      </c>
      <c r="K48" s="24">
        <v>-10</v>
      </c>
      <c r="L48" s="25">
        <v>-5</v>
      </c>
      <c r="M48" s="26">
        <f>IF(ISBLANK(H48),"",COUNTIF(H48:L48,"&gt;=0"))</f>
        <v>2</v>
      </c>
      <c r="N48" s="27">
        <f>IF(ISBLANK(H48),"",IF(LEFT(H48)="-",1,0)+IF(LEFT(I48)="-",1,0)+IF(LEFT(J48)="-",1,0)+IF(LEFT(K48)="-",1,0)+IF(LEFT(L48)="-",1,0))</f>
        <v>3</v>
      </c>
      <c r="O48" s="28" t="str">
        <f>IF(M48=3,1,"")</f>
        <v/>
      </c>
      <c r="P48" s="27">
        <f>IF(N48=3,1,"")</f>
        <v>1</v>
      </c>
      <c r="Q48" s="7"/>
    </row>
    <row r="49" spans="2:17">
      <c r="B49" s="4"/>
      <c r="C49" s="22" t="s">
        <v>24</v>
      </c>
      <c r="D49" s="55" t="str">
        <f>IF(D38&lt;&gt;"",D38,"")</f>
        <v>Esa Miettinen</v>
      </c>
      <c r="E49" s="56"/>
      <c r="F49" s="57" t="str">
        <f>IF(I40&lt;&gt;"",I40,"")</f>
        <v>Mika Sorvisto</v>
      </c>
      <c r="G49" s="58"/>
      <c r="H49" s="23">
        <v>15</v>
      </c>
      <c r="I49" s="24">
        <v>-10</v>
      </c>
      <c r="J49" s="24">
        <v>5</v>
      </c>
      <c r="K49" s="24">
        <v>-10</v>
      </c>
      <c r="L49" s="25">
        <v>9</v>
      </c>
      <c r="M49" s="26">
        <f>IF(ISBLANK(H49),"",COUNTIF(H49:L49,"&gt;=0"))</f>
        <v>3</v>
      </c>
      <c r="N49" s="27">
        <f>IF(ISBLANK(H49),"",IF(LEFT(H49)="-",1,0)+IF(LEFT(I49)="-",1,0)+IF(LEFT(J49)="-",1,0)+IF(LEFT(K49)="-",1,0)+IF(LEFT(L49)="-",1,0))</f>
        <v>2</v>
      </c>
      <c r="O49" s="28">
        <f>IF(M49=3,1,"")</f>
        <v>1</v>
      </c>
      <c r="P49" s="27" t="str">
        <f>IF(N49=3,1,"")</f>
        <v/>
      </c>
      <c r="Q49" s="7"/>
    </row>
    <row r="50" spans="2:17">
      <c r="B50" s="4"/>
      <c r="C50" s="22" t="s">
        <v>25</v>
      </c>
      <c r="D50" s="55" t="str">
        <f>IF(D39&lt;&gt;"",D39,"")</f>
        <v>Luo Yomo</v>
      </c>
      <c r="E50" s="56"/>
      <c r="F50" s="57" t="str">
        <f>IF(I38&lt;&gt;"",I38,"")</f>
        <v>Anastasia Burkova</v>
      </c>
      <c r="G50" s="58"/>
      <c r="H50" s="23">
        <v>-5</v>
      </c>
      <c r="I50" s="24">
        <v>-6</v>
      </c>
      <c r="J50" s="24">
        <v>-6</v>
      </c>
      <c r="K50" s="24"/>
      <c r="L50" s="25"/>
      <c r="M50" s="26">
        <f>IF(ISBLANK(H50),"",COUNTIF(H50:L50,"&gt;=0"))</f>
        <v>0</v>
      </c>
      <c r="N50" s="27">
        <f>IF(ISBLANK(H50),"",IF(LEFT(H50)="-",1,0)+IF(LEFT(I50)="-",1,0)+IF(LEFT(J50)="-",1,0)+IF(LEFT(K50)="-",1,0)+IF(LEFT(L50)="-",1,0))</f>
        <v>3</v>
      </c>
      <c r="O50" s="28" t="str">
        <f>IF(M50=3,1,"")</f>
        <v/>
      </c>
      <c r="P50" s="27">
        <f>IF(N50=3,1,"")</f>
        <v>1</v>
      </c>
      <c r="Q50" s="7"/>
    </row>
    <row r="51" spans="2:17">
      <c r="B51" s="4"/>
      <c r="C51" s="22" t="s">
        <v>26</v>
      </c>
      <c r="D51" s="55" t="str">
        <f>IF(D40&lt;&gt;"",D40,"")</f>
        <v>Jussi Mäkelä</v>
      </c>
      <c r="E51" s="56"/>
      <c r="F51" s="57" t="str">
        <f>IF(I39&lt;&gt;"",I39,"")</f>
        <v>Daniel Söderlund</v>
      </c>
      <c r="G51" s="58"/>
      <c r="H51" s="29">
        <v>-10</v>
      </c>
      <c r="I51" s="24">
        <v>-9</v>
      </c>
      <c r="J51" s="24">
        <v>3</v>
      </c>
      <c r="K51" s="24">
        <v>-8</v>
      </c>
      <c r="L51" s="25"/>
      <c r="M51" s="26">
        <f>IF(ISBLANK(H51),"",COUNTIF(H51:L51,"&gt;=0"))</f>
        <v>1</v>
      </c>
      <c r="N51" s="27">
        <f>IF(ISBLANK(H51),"",IF(LEFT(H51)="-",1,0)+IF(LEFT(I51)="-",1,0)+IF(LEFT(J51)="-",1,0)+IF(LEFT(K51)="-",1,0)+IF(LEFT(L51)="-",1,0))</f>
        <v>3</v>
      </c>
      <c r="O51" s="28" t="str">
        <f>IF(M51=3,1,"")</f>
        <v/>
      </c>
      <c r="P51" s="27">
        <f>IF(N51=3,1,"")</f>
        <v>1</v>
      </c>
      <c r="Q51" s="7"/>
    </row>
    <row r="52" spans="2:17" ht="15.75" thickBot="1">
      <c r="B52" s="4"/>
      <c r="C52" s="30" t="s">
        <v>27</v>
      </c>
      <c r="D52" s="59" t="str">
        <f>IF(D42&lt;&gt;"",D42 &amp; " / " &amp; D43,"")</f>
        <v/>
      </c>
      <c r="E52" s="60"/>
      <c r="F52" s="61" t="str">
        <f>IF(I42&lt;&gt;"",I42 &amp; " / " &amp; I43,"")</f>
        <v/>
      </c>
      <c r="G52" s="62"/>
      <c r="H52" s="31"/>
      <c r="I52" s="32"/>
      <c r="J52" s="32"/>
      <c r="K52" s="32"/>
      <c r="L52" s="33"/>
      <c r="M52" s="34" t="str">
        <f>IF(ISBLANK(H52),"",COUNTIF(H52:L52,"&gt;=0"))</f>
        <v/>
      </c>
      <c r="N52" s="35" t="str">
        <f>IF(ISBLANK(H52),"",IF(LEFT(H52)="-",1,0)+IF(LEFT(I52)="-",1,0)+IF(LEFT(J52)="-",1,0)+IF(LEFT(K52)="-",1,0)+IF(LEFT(L52)="-",1,0))</f>
        <v/>
      </c>
      <c r="O52" s="36" t="str">
        <f>IF(M52=3,1,"")</f>
        <v/>
      </c>
      <c r="P52" s="35" t="str">
        <f>IF(N52=3,1,"")</f>
        <v/>
      </c>
      <c r="Q52" s="7"/>
    </row>
    <row r="53" spans="2:17" ht="19.5" thickBot="1">
      <c r="B53" s="4"/>
      <c r="C53" s="37"/>
      <c r="D53" s="37"/>
      <c r="E53" s="37"/>
      <c r="F53" s="37"/>
      <c r="G53" s="37"/>
      <c r="H53" s="38"/>
      <c r="I53" s="38"/>
      <c r="J53" s="39"/>
      <c r="K53" s="63" t="s">
        <v>28</v>
      </c>
      <c r="L53" s="64"/>
      <c r="M53" s="40">
        <f>COUNTIF(M46:M52,"=3")</f>
        <v>1</v>
      </c>
      <c r="N53" s="41">
        <f>COUNTIF(N46:N52,"=3")</f>
        <v>5</v>
      </c>
      <c r="O53" s="42">
        <f>SUM(O46:O52)</f>
        <v>1</v>
      </c>
      <c r="P53" s="43">
        <f>SUM(P46:P52)</f>
        <v>5</v>
      </c>
      <c r="Q53" s="7"/>
    </row>
    <row r="54" spans="2:17">
      <c r="B54" s="4"/>
      <c r="C54" s="44" t="s">
        <v>29</v>
      </c>
      <c r="D54" s="37"/>
      <c r="E54" s="37"/>
      <c r="F54" s="37"/>
      <c r="G54" s="37"/>
      <c r="H54" s="37"/>
      <c r="I54" s="37"/>
      <c r="J54" s="37"/>
      <c r="K54" s="37"/>
      <c r="L54" s="37"/>
      <c r="M54" s="5"/>
      <c r="N54" s="5"/>
      <c r="O54" s="5"/>
      <c r="P54" s="5"/>
      <c r="Q54" s="7"/>
    </row>
    <row r="55" spans="2:17">
      <c r="B55" s="4"/>
      <c r="C55" s="45" t="s">
        <v>30</v>
      </c>
      <c r="D55" s="45"/>
      <c r="E55" s="46"/>
      <c r="F55" s="45" t="s">
        <v>31</v>
      </c>
      <c r="G55" s="45"/>
      <c r="H55" s="45" t="s">
        <v>32</v>
      </c>
      <c r="I55" s="44"/>
      <c r="J55" s="44"/>
      <c r="L55" s="52" t="s">
        <v>33</v>
      </c>
      <c r="M55" s="52"/>
      <c r="N55" s="52"/>
      <c r="O55" s="52"/>
      <c r="P55" s="52"/>
      <c r="Q55" s="7"/>
    </row>
    <row r="56" spans="2:17" ht="21.75" thickBot="1">
      <c r="B56" s="4"/>
      <c r="C56" s="53" t="s">
        <v>34</v>
      </c>
      <c r="D56" s="53"/>
      <c r="E56" s="53"/>
      <c r="F56" s="53" t="s">
        <v>34</v>
      </c>
      <c r="G56" s="53"/>
      <c r="H56" s="53" t="s">
        <v>34</v>
      </c>
      <c r="I56" s="53"/>
      <c r="J56" s="53"/>
      <c r="K56" s="53"/>
      <c r="L56" s="54" t="str">
        <f>IF(O53=5,D37,IF(P53=5,I37,IF(O53=4,IF(P53=3,D37,""),IF(P53=4,IF(O53=3,I37,""),""))))</f>
        <v>OPT-Vana</v>
      </c>
      <c r="M56" s="54"/>
      <c r="N56" s="54"/>
      <c r="O56" s="54"/>
      <c r="P56" s="54"/>
      <c r="Q56" s="7"/>
    </row>
    <row r="57" spans="2:17">
      <c r="B57" s="47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9"/>
    </row>
    <row r="59" spans="2:17">
      <c r="C59" t="s">
        <v>35</v>
      </c>
    </row>
  </sheetData>
  <mergeCells count="78">
    <mergeCell ref="D52:E52"/>
    <mergeCell ref="F52:G52"/>
    <mergeCell ref="K53:L53"/>
    <mergeCell ref="L55:P55"/>
    <mergeCell ref="C56:E56"/>
    <mergeCell ref="F56:G56"/>
    <mergeCell ref="H56:K56"/>
    <mergeCell ref="L56:P56"/>
    <mergeCell ref="D49:E49"/>
    <mergeCell ref="F49:G49"/>
    <mergeCell ref="D50:E50"/>
    <mergeCell ref="F50:G50"/>
    <mergeCell ref="D51:E51"/>
    <mergeCell ref="F51:G51"/>
    <mergeCell ref="M45:N45"/>
    <mergeCell ref="D46:E46"/>
    <mergeCell ref="F46:G46"/>
    <mergeCell ref="D47:E47"/>
    <mergeCell ref="F47:G47"/>
    <mergeCell ref="D48:E48"/>
    <mergeCell ref="F48:G48"/>
    <mergeCell ref="C41:F41"/>
    <mergeCell ref="H41:P41"/>
    <mergeCell ref="D42:F42"/>
    <mergeCell ref="I42:P42"/>
    <mergeCell ref="D43:F43"/>
    <mergeCell ref="I43:P43"/>
    <mergeCell ref="D38:F38"/>
    <mergeCell ref="I38:P38"/>
    <mergeCell ref="D39:F39"/>
    <mergeCell ref="I39:P39"/>
    <mergeCell ref="D40:F40"/>
    <mergeCell ref="I40:P40"/>
    <mergeCell ref="I34:K34"/>
    <mergeCell ref="L34:P34"/>
    <mergeCell ref="I35:K35"/>
    <mergeCell ref="L35:P35"/>
    <mergeCell ref="D37:F37"/>
    <mergeCell ref="I37:P37"/>
    <mergeCell ref="D19:E19"/>
    <mergeCell ref="F19:G19"/>
    <mergeCell ref="L24:P24"/>
    <mergeCell ref="C25:E25"/>
    <mergeCell ref="F25:G25"/>
    <mergeCell ref="H25:K25"/>
    <mergeCell ref="L25:P25"/>
    <mergeCell ref="I12:P12"/>
    <mergeCell ref="D20:E20"/>
    <mergeCell ref="F20:G20"/>
    <mergeCell ref="D21:E21"/>
    <mergeCell ref="F21:G21"/>
    <mergeCell ref="K22:L22"/>
    <mergeCell ref="D17:E17"/>
    <mergeCell ref="F17:G17"/>
    <mergeCell ref="D18:E18"/>
    <mergeCell ref="F18:G18"/>
    <mergeCell ref="M14:N14"/>
    <mergeCell ref="D15:E15"/>
    <mergeCell ref="F15:G15"/>
    <mergeCell ref="D16:E16"/>
    <mergeCell ref="F16:G16"/>
    <mergeCell ref="C10:F10"/>
    <mergeCell ref="H10:P10"/>
    <mergeCell ref="D11:F11"/>
    <mergeCell ref="I11:P11"/>
    <mergeCell ref="D12:F12"/>
    <mergeCell ref="I3:K3"/>
    <mergeCell ref="L3:P3"/>
    <mergeCell ref="I4:K4"/>
    <mergeCell ref="L4:P4"/>
    <mergeCell ref="D6:F6"/>
    <mergeCell ref="I6:P6"/>
    <mergeCell ref="D7:F7"/>
    <mergeCell ref="I7:P7"/>
    <mergeCell ref="D8:F8"/>
    <mergeCell ref="I8:P8"/>
    <mergeCell ref="D9:F9"/>
    <mergeCell ref="I9:P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Q54"/>
  <sheetViews>
    <sheetView topLeftCell="A46" workbookViewId="0">
      <selection activeCell="L67" sqref="L67"/>
    </sheetView>
  </sheetViews>
  <sheetFormatPr defaultRowHeight="15"/>
  <sheetData>
    <row r="2" spans="2:17" ht="15.75" thickBot="1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2:17">
      <c r="B3" s="4"/>
      <c r="C3" s="5"/>
      <c r="D3" s="5"/>
      <c r="E3" s="6" t="s">
        <v>0</v>
      </c>
      <c r="F3" s="5"/>
      <c r="G3" s="5"/>
      <c r="H3" s="5"/>
      <c r="I3" s="77" t="s">
        <v>1</v>
      </c>
      <c r="J3" s="78"/>
      <c r="K3" s="66"/>
      <c r="L3" s="79">
        <v>43211</v>
      </c>
      <c r="M3" s="79"/>
      <c r="N3" s="79"/>
      <c r="O3" s="79"/>
      <c r="P3" s="80"/>
      <c r="Q3" s="7"/>
    </row>
    <row r="4" spans="2:17" ht="16.5" thickBot="1">
      <c r="B4" s="4"/>
      <c r="C4" s="5"/>
      <c r="D4" s="5"/>
      <c r="E4" s="8" t="s">
        <v>2</v>
      </c>
      <c r="F4" s="5"/>
      <c r="G4" s="5"/>
      <c r="H4" s="5"/>
      <c r="I4" s="81" t="s">
        <v>3</v>
      </c>
      <c r="J4" s="82"/>
      <c r="K4" s="83"/>
      <c r="L4" s="84" t="s">
        <v>41</v>
      </c>
      <c r="M4" s="84"/>
      <c r="N4" s="84"/>
      <c r="O4" s="84"/>
      <c r="P4" s="85"/>
      <c r="Q4" s="7"/>
    </row>
    <row r="5" spans="2:17" ht="15.75" thickBot="1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</row>
    <row r="6" spans="2:17">
      <c r="B6" s="4"/>
      <c r="C6" s="9" t="s">
        <v>4</v>
      </c>
      <c r="D6" s="86" t="s">
        <v>36</v>
      </c>
      <c r="E6" s="86"/>
      <c r="F6" s="87"/>
      <c r="G6" s="5"/>
      <c r="H6" s="9" t="s">
        <v>4</v>
      </c>
      <c r="I6" s="86" t="s">
        <v>38</v>
      </c>
      <c r="J6" s="86"/>
      <c r="K6" s="86"/>
      <c r="L6" s="86"/>
      <c r="M6" s="86"/>
      <c r="N6" s="86"/>
      <c r="O6" s="86"/>
      <c r="P6" s="87"/>
      <c r="Q6" s="7"/>
    </row>
    <row r="7" spans="2:17">
      <c r="B7" s="4"/>
      <c r="C7" s="10" t="s">
        <v>5</v>
      </c>
      <c r="D7" s="73" t="s">
        <v>48</v>
      </c>
      <c r="E7" s="73"/>
      <c r="F7" s="74"/>
      <c r="G7" s="5"/>
      <c r="H7" s="10" t="s">
        <v>6</v>
      </c>
      <c r="I7" s="73" t="s">
        <v>51</v>
      </c>
      <c r="J7" s="73"/>
      <c r="K7" s="73"/>
      <c r="L7" s="73"/>
      <c r="M7" s="73"/>
      <c r="N7" s="73"/>
      <c r="O7" s="73"/>
      <c r="P7" s="74"/>
      <c r="Q7" s="7"/>
    </row>
    <row r="8" spans="2:17">
      <c r="B8" s="4"/>
      <c r="C8" s="10" t="s">
        <v>7</v>
      </c>
      <c r="D8" s="73" t="s">
        <v>49</v>
      </c>
      <c r="E8" s="73"/>
      <c r="F8" s="74"/>
      <c r="G8" s="5"/>
      <c r="H8" s="10" t="s">
        <v>8</v>
      </c>
      <c r="I8" s="73" t="s">
        <v>52</v>
      </c>
      <c r="J8" s="73"/>
      <c r="K8" s="73"/>
      <c r="L8" s="73"/>
      <c r="M8" s="73"/>
      <c r="N8" s="73"/>
      <c r="O8" s="73"/>
      <c r="P8" s="74"/>
      <c r="Q8" s="7"/>
    </row>
    <row r="9" spans="2:17">
      <c r="B9" s="4"/>
      <c r="C9" s="10" t="s">
        <v>9</v>
      </c>
      <c r="D9" s="73" t="s">
        <v>50</v>
      </c>
      <c r="E9" s="73"/>
      <c r="F9" s="74"/>
      <c r="G9" s="5"/>
      <c r="H9" s="10" t="s">
        <v>10</v>
      </c>
      <c r="I9" s="73" t="s">
        <v>53</v>
      </c>
      <c r="J9" s="73"/>
      <c r="K9" s="73"/>
      <c r="L9" s="73"/>
      <c r="M9" s="73"/>
      <c r="N9" s="73"/>
      <c r="O9" s="73"/>
      <c r="P9" s="74"/>
      <c r="Q9" s="7"/>
    </row>
    <row r="10" spans="2:17">
      <c r="B10" s="4"/>
      <c r="C10" s="70" t="s">
        <v>11</v>
      </c>
      <c r="D10" s="71"/>
      <c r="E10" s="71"/>
      <c r="F10" s="72"/>
      <c r="G10" s="5"/>
      <c r="H10" s="70" t="s">
        <v>11</v>
      </c>
      <c r="I10" s="71"/>
      <c r="J10" s="71"/>
      <c r="K10" s="71"/>
      <c r="L10" s="71"/>
      <c r="M10" s="71"/>
      <c r="N10" s="71"/>
      <c r="O10" s="71"/>
      <c r="P10" s="72"/>
      <c r="Q10" s="7"/>
    </row>
    <row r="11" spans="2:17">
      <c r="B11" s="4"/>
      <c r="C11" s="11"/>
      <c r="D11" s="73"/>
      <c r="E11" s="73"/>
      <c r="F11" s="74"/>
      <c r="G11" s="5"/>
      <c r="H11" s="11"/>
      <c r="I11" s="73"/>
      <c r="J11" s="73"/>
      <c r="K11" s="73"/>
      <c r="L11" s="73"/>
      <c r="M11" s="73"/>
      <c r="N11" s="73"/>
      <c r="O11" s="73"/>
      <c r="P11" s="74"/>
      <c r="Q11" s="7"/>
    </row>
    <row r="12" spans="2:17" ht="15.75" thickBot="1">
      <c r="B12" s="4"/>
      <c r="C12" s="12"/>
      <c r="D12" s="75"/>
      <c r="E12" s="75"/>
      <c r="F12" s="76"/>
      <c r="G12" s="5"/>
      <c r="H12" s="12"/>
      <c r="I12" s="75"/>
      <c r="J12" s="75"/>
      <c r="K12" s="75"/>
      <c r="L12" s="75"/>
      <c r="M12" s="75"/>
      <c r="N12" s="75"/>
      <c r="O12" s="75"/>
      <c r="P12" s="76"/>
      <c r="Q12" s="7"/>
    </row>
    <row r="13" spans="2:17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7"/>
    </row>
    <row r="14" spans="2:17" ht="15.75" thickBot="1">
      <c r="B14" s="4"/>
      <c r="C14" s="13" t="s">
        <v>12</v>
      </c>
      <c r="D14" s="5"/>
      <c r="E14" s="5"/>
      <c r="F14" s="5"/>
      <c r="G14" s="5"/>
      <c r="H14" s="51" t="s">
        <v>13</v>
      </c>
      <c r="I14" s="51" t="s">
        <v>14</v>
      </c>
      <c r="J14" s="51" t="s">
        <v>15</v>
      </c>
      <c r="K14" s="51" t="s">
        <v>16</v>
      </c>
      <c r="L14" s="51" t="s">
        <v>17</v>
      </c>
      <c r="M14" s="65" t="s">
        <v>18</v>
      </c>
      <c r="N14" s="65"/>
      <c r="O14" s="51" t="s">
        <v>19</v>
      </c>
      <c r="P14" s="51" t="s">
        <v>20</v>
      </c>
      <c r="Q14" s="7"/>
    </row>
    <row r="15" spans="2:17">
      <c r="B15" s="4"/>
      <c r="C15" s="15" t="s">
        <v>21</v>
      </c>
      <c r="D15" s="66" t="str">
        <f>IF(D7&lt;&gt;"",D7,"")</f>
        <v>Alex Naumi</v>
      </c>
      <c r="E15" s="67"/>
      <c r="F15" s="68" t="str">
        <f>IF(I7&lt;&gt;"",I7,"")</f>
        <v>Anastasia Burkova</v>
      </c>
      <c r="G15" s="69"/>
      <c r="H15" s="16">
        <v>-5</v>
      </c>
      <c r="I15" s="17">
        <v>-11</v>
      </c>
      <c r="J15" s="17">
        <v>-7</v>
      </c>
      <c r="K15" s="17"/>
      <c r="L15" s="18"/>
      <c r="M15" s="19">
        <f>IF(ISBLANK(H15),"",COUNTIF(H15:L15,"&gt;=0"))</f>
        <v>0</v>
      </c>
      <c r="N15" s="20">
        <f>IF(ISBLANK(H15),"",IF(LEFT(H15)="-",1,0)+IF(LEFT(I15)="-",1,0)+IF(LEFT(J15)="-",1,0)+IF(LEFT(K15)="-",1,0)+IF(LEFT(L15)="-",1,0))</f>
        <v>3</v>
      </c>
      <c r="O15" s="21" t="str">
        <f>IF(M15=3,1,"")</f>
        <v/>
      </c>
      <c r="P15" s="20">
        <f>IF(N15=3,1,"")</f>
        <v>1</v>
      </c>
      <c r="Q15" s="7"/>
    </row>
    <row r="16" spans="2:17">
      <c r="B16" s="4"/>
      <c r="C16" s="22" t="s">
        <v>22</v>
      </c>
      <c r="D16" s="55" t="str">
        <f>IF(D9&lt;&gt;"",D9,"")</f>
        <v>Veikka Flemming</v>
      </c>
      <c r="E16" s="56"/>
      <c r="F16" s="57" t="str">
        <f>IF(I9&lt;&gt;"",I9,"")</f>
        <v>Daniel Söderlund</v>
      </c>
      <c r="G16" s="58"/>
      <c r="H16" s="23">
        <v>11</v>
      </c>
      <c r="I16" s="24">
        <v>-8</v>
      </c>
      <c r="J16" s="24">
        <v>8</v>
      </c>
      <c r="K16" s="24">
        <v>8</v>
      </c>
      <c r="L16" s="25"/>
      <c r="M16" s="26">
        <f>IF(ISBLANK(H16),"",COUNTIF(H16:L16,"&gt;=0"))</f>
        <v>3</v>
      </c>
      <c r="N16" s="27">
        <f>IF(ISBLANK(H16),"",IF(LEFT(H16)="-",1,0)+IF(LEFT(I16)="-",1,0)+IF(LEFT(J16)="-",1,0)+IF(LEFT(K16)="-",1,0)+IF(LEFT(L16)="-",1,0))</f>
        <v>1</v>
      </c>
      <c r="O16" s="28">
        <f>IF(M16=3,1,"")</f>
        <v>1</v>
      </c>
      <c r="P16" s="27" t="str">
        <f>IF(N16=3,1,"")</f>
        <v/>
      </c>
      <c r="Q16" s="7"/>
    </row>
    <row r="17" spans="2:17">
      <c r="B17" s="4"/>
      <c r="C17" s="22" t="s">
        <v>23</v>
      </c>
      <c r="D17" s="55" t="str">
        <f>IF(D8&lt;&gt;"",D8,"")</f>
        <v>Riku Autio</v>
      </c>
      <c r="E17" s="56"/>
      <c r="F17" s="57" t="str">
        <f>IF(I8&lt;&gt;"",I8,"")</f>
        <v>Mika Sorvisto</v>
      </c>
      <c r="G17" s="58"/>
      <c r="H17" s="23">
        <v>8</v>
      </c>
      <c r="I17" s="24">
        <v>-8</v>
      </c>
      <c r="J17" s="24">
        <v>9</v>
      </c>
      <c r="K17" s="24">
        <v>2</v>
      </c>
      <c r="L17" s="25"/>
      <c r="M17" s="26">
        <f>IF(ISBLANK(H17),"",COUNTIF(H17:L17,"&gt;=0"))</f>
        <v>3</v>
      </c>
      <c r="N17" s="27">
        <f>IF(ISBLANK(H17),"",IF(LEFT(H17)="-",1,0)+IF(LEFT(I17)="-",1,0)+IF(LEFT(J17)="-",1,0)+IF(LEFT(K17)="-",1,0)+IF(LEFT(L17)="-",1,0))</f>
        <v>1</v>
      </c>
      <c r="O17" s="28">
        <f>IF(M17=3,1,"")</f>
        <v>1</v>
      </c>
      <c r="P17" s="27" t="str">
        <f>IF(N17=3,1,"")</f>
        <v/>
      </c>
      <c r="Q17" s="7"/>
    </row>
    <row r="18" spans="2:17">
      <c r="B18" s="4"/>
      <c r="C18" s="22" t="s">
        <v>24</v>
      </c>
      <c r="D18" s="55" t="str">
        <f>IF(D7&lt;&gt;"",D7,"")</f>
        <v>Alex Naumi</v>
      </c>
      <c r="E18" s="56"/>
      <c r="F18" s="57" t="str">
        <f>IF(I9&lt;&gt;"",I9,"")</f>
        <v>Daniel Söderlund</v>
      </c>
      <c r="G18" s="58"/>
      <c r="H18" s="23">
        <v>4</v>
      </c>
      <c r="I18" s="24">
        <v>3</v>
      </c>
      <c r="J18" s="24">
        <v>9</v>
      </c>
      <c r="K18" s="24"/>
      <c r="L18" s="25"/>
      <c r="M18" s="26">
        <f>IF(ISBLANK(H18),"",COUNTIF(H18:L18,"&gt;=0"))</f>
        <v>3</v>
      </c>
      <c r="N18" s="27">
        <f>IF(ISBLANK(H18),"",IF(LEFT(H18)="-",1,0)+IF(LEFT(I18)="-",1,0)+IF(LEFT(J18)="-",1,0)+IF(LEFT(K18)="-",1,0)+IF(LEFT(L18)="-",1,0))</f>
        <v>0</v>
      </c>
      <c r="O18" s="28">
        <f>IF(M18=3,1,"")</f>
        <v>1</v>
      </c>
      <c r="P18" s="27" t="str">
        <f>IF(N18=3,1,"")</f>
        <v/>
      </c>
      <c r="Q18" s="7"/>
    </row>
    <row r="19" spans="2:17">
      <c r="B19" s="4"/>
      <c r="C19" s="22" t="s">
        <v>25</v>
      </c>
      <c r="D19" s="55" t="str">
        <f>IF(D8&lt;&gt;"",D8,"")</f>
        <v>Riku Autio</v>
      </c>
      <c r="E19" s="56"/>
      <c r="F19" s="57" t="str">
        <f>IF(I7&lt;&gt;"",I7,"")</f>
        <v>Anastasia Burkova</v>
      </c>
      <c r="G19" s="58"/>
      <c r="H19" s="23">
        <v>-8</v>
      </c>
      <c r="I19" s="24">
        <v>-7</v>
      </c>
      <c r="J19" s="24">
        <v>9</v>
      </c>
      <c r="K19" s="24">
        <v>4</v>
      </c>
      <c r="L19" s="25">
        <v>4</v>
      </c>
      <c r="M19" s="26">
        <f>IF(ISBLANK(H19),"",COUNTIF(H19:L19,"&gt;=0"))</f>
        <v>3</v>
      </c>
      <c r="N19" s="27">
        <f>IF(ISBLANK(H19),"",IF(LEFT(H19)="-",1,0)+IF(LEFT(I19)="-",1,0)+IF(LEFT(J19)="-",1,0)+IF(LEFT(K19)="-",1,0)+IF(LEFT(L19)="-",1,0))</f>
        <v>2</v>
      </c>
      <c r="O19" s="28">
        <f>IF(M19=3,1,"")</f>
        <v>1</v>
      </c>
      <c r="P19" s="27" t="str">
        <f>IF(N19=3,1,"")</f>
        <v/>
      </c>
      <c r="Q19" s="7"/>
    </row>
    <row r="20" spans="2:17">
      <c r="B20" s="4"/>
      <c r="C20" s="22" t="s">
        <v>26</v>
      </c>
      <c r="D20" s="55" t="str">
        <f>IF(D9&lt;&gt;"",D9,"")</f>
        <v>Veikka Flemming</v>
      </c>
      <c r="E20" s="56"/>
      <c r="F20" s="57" t="str">
        <f>IF(I8&lt;&gt;"",I8,"")</f>
        <v>Mika Sorvisto</v>
      </c>
      <c r="G20" s="58"/>
      <c r="H20" s="29">
        <v>-9</v>
      </c>
      <c r="I20" s="24">
        <v>9</v>
      </c>
      <c r="J20" s="24">
        <v>2</v>
      </c>
      <c r="K20" s="24">
        <v>7</v>
      </c>
      <c r="L20" s="25"/>
      <c r="M20" s="26">
        <f>IF(ISBLANK(H20),"",COUNTIF(H20:L20,"&gt;=0"))</f>
        <v>3</v>
      </c>
      <c r="N20" s="27">
        <f>IF(ISBLANK(H20),"",IF(LEFT(H20)="-",1,0)+IF(LEFT(I20)="-",1,0)+IF(LEFT(J20)="-",1,0)+IF(LEFT(K20)="-",1,0)+IF(LEFT(L20)="-",1,0))</f>
        <v>1</v>
      </c>
      <c r="O20" s="28">
        <f>IF(M20=3,1,"")</f>
        <v>1</v>
      </c>
      <c r="P20" s="27" t="str">
        <f>IF(N20=3,1,"")</f>
        <v/>
      </c>
      <c r="Q20" s="7"/>
    </row>
    <row r="21" spans="2:17" ht="15.75" thickBot="1">
      <c r="B21" s="4"/>
      <c r="C21" s="30" t="s">
        <v>27</v>
      </c>
      <c r="D21" s="59" t="str">
        <f>IF(D11&lt;&gt;"",D11 &amp; " / " &amp; D12,"")</f>
        <v/>
      </c>
      <c r="E21" s="60"/>
      <c r="F21" s="61" t="str">
        <f>IF(I11&lt;&gt;"",I11 &amp; " / " &amp; I12,"")</f>
        <v/>
      </c>
      <c r="G21" s="62"/>
      <c r="H21" s="31"/>
      <c r="I21" s="32"/>
      <c r="J21" s="32"/>
      <c r="K21" s="32"/>
      <c r="L21" s="33"/>
      <c r="M21" s="34" t="str">
        <f>IF(ISBLANK(H21),"",COUNTIF(H21:L21,"&gt;=0"))</f>
        <v/>
      </c>
      <c r="N21" s="35" t="str">
        <f>IF(ISBLANK(H21),"",IF(LEFT(H21)="-",1,0)+IF(LEFT(I21)="-",1,0)+IF(LEFT(J21)="-",1,0)+IF(LEFT(K21)="-",1,0)+IF(LEFT(L21)="-",1,0))</f>
        <v/>
      </c>
      <c r="O21" s="36" t="str">
        <f>IF(M21=3,1,"")</f>
        <v/>
      </c>
      <c r="P21" s="35" t="str">
        <f>IF(N21=3,1,"")</f>
        <v/>
      </c>
      <c r="Q21" s="7"/>
    </row>
    <row r="22" spans="2:17" ht="19.5" thickBot="1">
      <c r="B22" s="4"/>
      <c r="C22" s="37"/>
      <c r="D22" s="37"/>
      <c r="E22" s="37"/>
      <c r="F22" s="37"/>
      <c r="G22" s="37"/>
      <c r="H22" s="38"/>
      <c r="I22" s="38"/>
      <c r="J22" s="39"/>
      <c r="K22" s="63" t="s">
        <v>28</v>
      </c>
      <c r="L22" s="64"/>
      <c r="M22" s="40">
        <f>COUNTIF(M15:M21,"=3")</f>
        <v>5</v>
      </c>
      <c r="N22" s="41">
        <f>COUNTIF(N15:N21,"=3")</f>
        <v>1</v>
      </c>
      <c r="O22" s="42">
        <f>SUM(O15:O21)</f>
        <v>5</v>
      </c>
      <c r="P22" s="43">
        <f>SUM(P15:P21)</f>
        <v>1</v>
      </c>
      <c r="Q22" s="7"/>
    </row>
    <row r="23" spans="2:17">
      <c r="B23" s="4"/>
      <c r="C23" s="44" t="s">
        <v>29</v>
      </c>
      <c r="D23" s="37"/>
      <c r="E23" s="37"/>
      <c r="F23" s="37"/>
      <c r="G23" s="37"/>
      <c r="H23" s="37"/>
      <c r="I23" s="37"/>
      <c r="J23" s="37"/>
      <c r="K23" s="37"/>
      <c r="L23" s="37"/>
      <c r="M23" s="5"/>
      <c r="N23" s="5"/>
      <c r="O23" s="5"/>
      <c r="P23" s="5"/>
      <c r="Q23" s="7"/>
    </row>
    <row r="24" spans="2:17">
      <c r="B24" s="4"/>
      <c r="C24" s="45" t="s">
        <v>30</v>
      </c>
      <c r="D24" s="45"/>
      <c r="E24" s="46"/>
      <c r="F24" s="45" t="s">
        <v>31</v>
      </c>
      <c r="G24" s="45"/>
      <c r="H24" s="45" t="s">
        <v>32</v>
      </c>
      <c r="I24" s="44"/>
      <c r="J24" s="44"/>
      <c r="L24" s="52" t="s">
        <v>33</v>
      </c>
      <c r="M24" s="52"/>
      <c r="N24" s="52"/>
      <c r="O24" s="52"/>
      <c r="P24" s="52"/>
      <c r="Q24" s="7"/>
    </row>
    <row r="25" spans="2:17" ht="21.75" thickBot="1">
      <c r="B25" s="4"/>
      <c r="C25" s="53" t="s">
        <v>34</v>
      </c>
      <c r="D25" s="53"/>
      <c r="E25" s="53"/>
      <c r="F25" s="53" t="s">
        <v>34</v>
      </c>
      <c r="G25" s="53"/>
      <c r="H25" s="53" t="s">
        <v>34</v>
      </c>
      <c r="I25" s="53"/>
      <c r="J25" s="53"/>
      <c r="K25" s="53"/>
      <c r="L25" s="54" t="str">
        <f>IF(O22=5,D6,IF(P22=5,I6,IF(O22=4,IF(P22=3,D6,""),IF(P22=4,IF(O22=3,I6,""),""))))</f>
        <v>KoKa</v>
      </c>
      <c r="M25" s="54"/>
      <c r="N25" s="54"/>
      <c r="O25" s="54"/>
      <c r="P25" s="54"/>
      <c r="Q25" s="7"/>
    </row>
    <row r="26" spans="2:17"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9"/>
    </row>
    <row r="30" spans="2:17" ht="15.75" thickBot="1">
      <c r="B30" s="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3"/>
    </row>
    <row r="31" spans="2:17">
      <c r="B31" s="4"/>
      <c r="C31" s="5"/>
      <c r="D31" s="5"/>
      <c r="E31" s="6" t="s">
        <v>0</v>
      </c>
      <c r="F31" s="5"/>
      <c r="G31" s="5"/>
      <c r="H31" s="5"/>
      <c r="I31" s="77" t="s">
        <v>1</v>
      </c>
      <c r="J31" s="78"/>
      <c r="K31" s="66"/>
      <c r="L31" s="79">
        <v>43211</v>
      </c>
      <c r="M31" s="79"/>
      <c r="N31" s="79"/>
      <c r="O31" s="79"/>
      <c r="P31" s="80"/>
      <c r="Q31" s="7"/>
    </row>
    <row r="32" spans="2:17" ht="16.5" thickBot="1">
      <c r="B32" s="4"/>
      <c r="C32" s="5"/>
      <c r="D32" s="5"/>
      <c r="E32" s="8" t="s">
        <v>2</v>
      </c>
      <c r="F32" s="5"/>
      <c r="G32" s="5"/>
      <c r="H32" s="5"/>
      <c r="I32" s="81" t="s">
        <v>3</v>
      </c>
      <c r="J32" s="82"/>
      <c r="K32" s="83"/>
      <c r="L32" s="84" t="s">
        <v>41</v>
      </c>
      <c r="M32" s="84"/>
      <c r="N32" s="84"/>
      <c r="O32" s="84"/>
      <c r="P32" s="85"/>
      <c r="Q32" s="7"/>
    </row>
    <row r="33" spans="2:17" ht="15.75" thickBot="1"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7"/>
    </row>
    <row r="34" spans="2:17">
      <c r="B34" s="4"/>
      <c r="C34" s="9" t="s">
        <v>4</v>
      </c>
      <c r="D34" s="86" t="s">
        <v>40</v>
      </c>
      <c r="E34" s="86"/>
      <c r="F34" s="87"/>
      <c r="G34" s="5"/>
      <c r="H34" s="9" t="s">
        <v>4</v>
      </c>
      <c r="I34" s="86" t="s">
        <v>39</v>
      </c>
      <c r="J34" s="86"/>
      <c r="K34" s="86"/>
      <c r="L34" s="86"/>
      <c r="M34" s="86"/>
      <c r="N34" s="86"/>
      <c r="O34" s="86"/>
      <c r="P34" s="87"/>
      <c r="Q34" s="7"/>
    </row>
    <row r="35" spans="2:17">
      <c r="B35" s="4"/>
      <c r="C35" s="10" t="s">
        <v>5</v>
      </c>
      <c r="D35" s="73" t="s">
        <v>55</v>
      </c>
      <c r="E35" s="73"/>
      <c r="F35" s="74"/>
      <c r="G35" s="5"/>
      <c r="H35" s="10" t="s">
        <v>6</v>
      </c>
      <c r="I35" s="73" t="s">
        <v>47</v>
      </c>
      <c r="J35" s="73"/>
      <c r="K35" s="73"/>
      <c r="L35" s="73"/>
      <c r="M35" s="73"/>
      <c r="N35" s="73"/>
      <c r="O35" s="73"/>
      <c r="P35" s="74"/>
      <c r="Q35" s="7"/>
    </row>
    <row r="36" spans="2:17">
      <c r="B36" s="4"/>
      <c r="C36" s="10" t="s">
        <v>7</v>
      </c>
      <c r="D36" s="73" t="s">
        <v>44</v>
      </c>
      <c r="E36" s="73"/>
      <c r="F36" s="74"/>
      <c r="G36" s="5"/>
      <c r="H36" s="10" t="s">
        <v>8</v>
      </c>
      <c r="I36" s="73" t="s">
        <v>46</v>
      </c>
      <c r="J36" s="73"/>
      <c r="K36" s="73"/>
      <c r="L36" s="73"/>
      <c r="M36" s="73"/>
      <c r="N36" s="73"/>
      <c r="O36" s="73"/>
      <c r="P36" s="74"/>
      <c r="Q36" s="7"/>
    </row>
    <row r="37" spans="2:17">
      <c r="B37" s="4"/>
      <c r="C37" s="10" t="s">
        <v>9</v>
      </c>
      <c r="D37" s="73" t="s">
        <v>42</v>
      </c>
      <c r="E37" s="73"/>
      <c r="F37" s="74"/>
      <c r="G37" s="5"/>
      <c r="H37" s="10" t="s">
        <v>10</v>
      </c>
      <c r="I37" s="73" t="s">
        <v>45</v>
      </c>
      <c r="J37" s="73"/>
      <c r="K37" s="73"/>
      <c r="L37" s="73"/>
      <c r="M37" s="73"/>
      <c r="N37" s="73"/>
      <c r="O37" s="73"/>
      <c r="P37" s="74"/>
      <c r="Q37" s="7"/>
    </row>
    <row r="38" spans="2:17">
      <c r="B38" s="4"/>
      <c r="C38" s="70" t="s">
        <v>11</v>
      </c>
      <c r="D38" s="71"/>
      <c r="E38" s="71"/>
      <c r="F38" s="72"/>
      <c r="G38" s="5"/>
      <c r="H38" s="70" t="s">
        <v>11</v>
      </c>
      <c r="I38" s="71"/>
      <c r="J38" s="71"/>
      <c r="K38" s="71"/>
      <c r="L38" s="71"/>
      <c r="M38" s="71"/>
      <c r="N38" s="71"/>
      <c r="O38" s="71"/>
      <c r="P38" s="72"/>
      <c r="Q38" s="7"/>
    </row>
    <row r="39" spans="2:17">
      <c r="B39" s="4"/>
      <c r="C39" s="11"/>
      <c r="D39" s="73"/>
      <c r="E39" s="73"/>
      <c r="F39" s="74"/>
      <c r="G39" s="5"/>
      <c r="H39" s="11"/>
      <c r="I39" s="73"/>
      <c r="J39" s="73"/>
      <c r="K39" s="73"/>
      <c r="L39" s="73"/>
      <c r="M39" s="73"/>
      <c r="N39" s="73"/>
      <c r="O39" s="73"/>
      <c r="P39" s="74"/>
      <c r="Q39" s="7"/>
    </row>
    <row r="40" spans="2:17" ht="15.75" thickBot="1">
      <c r="B40" s="4"/>
      <c r="C40" s="12"/>
      <c r="D40" s="75"/>
      <c r="E40" s="75"/>
      <c r="F40" s="76"/>
      <c r="G40" s="5"/>
      <c r="H40" s="12"/>
      <c r="I40" s="75"/>
      <c r="J40" s="75"/>
      <c r="K40" s="75"/>
      <c r="L40" s="75"/>
      <c r="M40" s="75"/>
      <c r="N40" s="75"/>
      <c r="O40" s="75"/>
      <c r="P40" s="76"/>
      <c r="Q40" s="7"/>
    </row>
    <row r="41" spans="2:17"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7"/>
    </row>
    <row r="42" spans="2:17" ht="15.75" thickBot="1">
      <c r="B42" s="4"/>
      <c r="C42" s="13" t="s">
        <v>12</v>
      </c>
      <c r="D42" s="5"/>
      <c r="E42" s="5"/>
      <c r="F42" s="5"/>
      <c r="G42" s="5"/>
      <c r="H42" s="51" t="s">
        <v>13</v>
      </c>
      <c r="I42" s="51" t="s">
        <v>14</v>
      </c>
      <c r="J42" s="51" t="s">
        <v>15</v>
      </c>
      <c r="K42" s="51" t="s">
        <v>16</v>
      </c>
      <c r="L42" s="51" t="s">
        <v>17</v>
      </c>
      <c r="M42" s="65" t="s">
        <v>18</v>
      </c>
      <c r="N42" s="65"/>
      <c r="O42" s="51" t="s">
        <v>19</v>
      </c>
      <c r="P42" s="51" t="s">
        <v>20</v>
      </c>
      <c r="Q42" s="7"/>
    </row>
    <row r="43" spans="2:17">
      <c r="B43" s="4"/>
      <c r="C43" s="15" t="s">
        <v>21</v>
      </c>
      <c r="D43" s="66" t="str">
        <f>IF(D35&lt;&gt;"",D35,"")</f>
        <v>Luo Yomo</v>
      </c>
      <c r="E43" s="67"/>
      <c r="F43" s="68" t="str">
        <f>IF(I35&lt;&gt;"",I35,"")</f>
        <v>Veeti Valasti</v>
      </c>
      <c r="G43" s="69"/>
      <c r="H43" s="16">
        <v>-6</v>
      </c>
      <c r="I43" s="17">
        <v>-8</v>
      </c>
      <c r="J43" s="17">
        <v>-6</v>
      </c>
      <c r="K43" s="17"/>
      <c r="L43" s="18"/>
      <c r="M43" s="19">
        <f>IF(ISBLANK(H43),"",COUNTIF(H43:L43,"&gt;=0"))</f>
        <v>0</v>
      </c>
      <c r="N43" s="20">
        <f>IF(ISBLANK(H43),"",IF(LEFT(H43)="-",1,0)+IF(LEFT(I43)="-",1,0)+IF(LEFT(J43)="-",1,0)+IF(LEFT(K43)="-",1,0)+IF(LEFT(L43)="-",1,0))</f>
        <v>3</v>
      </c>
      <c r="O43" s="21" t="str">
        <f>IF(M43=3,1,"")</f>
        <v/>
      </c>
      <c r="P43" s="20">
        <f>IF(N43=3,1,"")</f>
        <v>1</v>
      </c>
      <c r="Q43" s="7"/>
    </row>
    <row r="44" spans="2:17">
      <c r="B44" s="4"/>
      <c r="C44" s="22" t="s">
        <v>22</v>
      </c>
      <c r="D44" s="55" t="str">
        <f>IF(D37&lt;&gt;"",D37,"")</f>
        <v>Jussi Mäkelä</v>
      </c>
      <c r="E44" s="56"/>
      <c r="F44" s="57" t="str">
        <f>IF(I37&lt;&gt;"",I37,"")</f>
        <v>Arttu Pihkala</v>
      </c>
      <c r="G44" s="58"/>
      <c r="H44" s="23">
        <v>-10</v>
      </c>
      <c r="I44" s="24">
        <v>10</v>
      </c>
      <c r="J44" s="24">
        <v>-10</v>
      </c>
      <c r="K44" s="24">
        <v>-13</v>
      </c>
      <c r="L44" s="25"/>
      <c r="M44" s="26">
        <f>IF(ISBLANK(H44),"",COUNTIF(H44:L44,"&gt;=0"))</f>
        <v>1</v>
      </c>
      <c r="N44" s="27">
        <f>IF(ISBLANK(H44),"",IF(LEFT(H44)="-",1,0)+IF(LEFT(I44)="-",1,0)+IF(LEFT(J44)="-",1,0)+IF(LEFT(K44)="-",1,0)+IF(LEFT(L44)="-",1,0))</f>
        <v>3</v>
      </c>
      <c r="O44" s="28" t="str">
        <f>IF(M44=3,1,"")</f>
        <v/>
      </c>
      <c r="P44" s="27">
        <f>IF(N44=3,1,"")</f>
        <v>1</v>
      </c>
      <c r="Q44" s="7"/>
    </row>
    <row r="45" spans="2:17">
      <c r="B45" s="4"/>
      <c r="C45" s="22" t="s">
        <v>23</v>
      </c>
      <c r="D45" s="55" t="str">
        <f>IF(D36&lt;&gt;"",D36,"")</f>
        <v>Jannika Oksanen</v>
      </c>
      <c r="E45" s="56"/>
      <c r="F45" s="57" t="str">
        <f>IF(I36&lt;&gt;"",I36,"")</f>
        <v>Matias Ojala</v>
      </c>
      <c r="G45" s="58"/>
      <c r="H45" s="23">
        <v>-5</v>
      </c>
      <c r="I45" s="24">
        <v>-4</v>
      </c>
      <c r="J45" s="24">
        <v>-6</v>
      </c>
      <c r="K45" s="24"/>
      <c r="L45" s="25"/>
      <c r="M45" s="26">
        <f>IF(ISBLANK(H45),"",COUNTIF(H45:L45,"&gt;=0"))</f>
        <v>0</v>
      </c>
      <c r="N45" s="27">
        <f>IF(ISBLANK(H45),"",IF(LEFT(H45)="-",1,0)+IF(LEFT(I45)="-",1,0)+IF(LEFT(J45)="-",1,0)+IF(LEFT(K45)="-",1,0)+IF(LEFT(L45)="-",1,0))</f>
        <v>3</v>
      </c>
      <c r="O45" s="28" t="str">
        <f>IF(M45=3,1,"")</f>
        <v/>
      </c>
      <c r="P45" s="27">
        <f>IF(N45=3,1,"")</f>
        <v>1</v>
      </c>
      <c r="Q45" s="7"/>
    </row>
    <row r="46" spans="2:17">
      <c r="B46" s="4"/>
      <c r="C46" s="22" t="s">
        <v>24</v>
      </c>
      <c r="D46" s="55" t="str">
        <f>IF(D35&lt;&gt;"",D35,"")</f>
        <v>Luo Yomo</v>
      </c>
      <c r="E46" s="56"/>
      <c r="F46" s="57" t="str">
        <f>IF(I37&lt;&gt;"",I37,"")</f>
        <v>Arttu Pihkala</v>
      </c>
      <c r="G46" s="58"/>
      <c r="H46" s="23">
        <v>6</v>
      </c>
      <c r="I46" s="24">
        <v>-4</v>
      </c>
      <c r="J46" s="24">
        <v>-6</v>
      </c>
      <c r="K46" s="24">
        <v>-5</v>
      </c>
      <c r="L46" s="25"/>
      <c r="M46" s="26">
        <f>IF(ISBLANK(H46),"",COUNTIF(H46:L46,"&gt;=0"))</f>
        <v>1</v>
      </c>
      <c r="N46" s="27">
        <f>IF(ISBLANK(H46),"",IF(LEFT(H46)="-",1,0)+IF(LEFT(I46)="-",1,0)+IF(LEFT(J46)="-",1,0)+IF(LEFT(K46)="-",1,0)+IF(LEFT(L46)="-",1,0))</f>
        <v>3</v>
      </c>
      <c r="O46" s="28" t="str">
        <f>IF(M46=3,1,"")</f>
        <v/>
      </c>
      <c r="P46" s="27">
        <f>IF(N46=3,1,"")</f>
        <v>1</v>
      </c>
      <c r="Q46" s="7"/>
    </row>
    <row r="47" spans="2:17">
      <c r="B47" s="4"/>
      <c r="C47" s="22" t="s">
        <v>25</v>
      </c>
      <c r="D47" s="55" t="str">
        <f>IF(D36&lt;&gt;"",D36,"")</f>
        <v>Jannika Oksanen</v>
      </c>
      <c r="E47" s="56"/>
      <c r="F47" s="57" t="str">
        <f>IF(I35&lt;&gt;"",I35,"")</f>
        <v>Veeti Valasti</v>
      </c>
      <c r="G47" s="58"/>
      <c r="H47" s="23">
        <v>-9</v>
      </c>
      <c r="I47" s="24">
        <v>-8</v>
      </c>
      <c r="J47" s="24">
        <v>-4</v>
      </c>
      <c r="K47" s="24"/>
      <c r="L47" s="25"/>
      <c r="M47" s="26">
        <f>IF(ISBLANK(H47),"",COUNTIF(H47:L47,"&gt;=0"))</f>
        <v>0</v>
      </c>
      <c r="N47" s="27">
        <f>IF(ISBLANK(H47),"",IF(LEFT(H47)="-",1,0)+IF(LEFT(I47)="-",1,0)+IF(LEFT(J47)="-",1,0)+IF(LEFT(K47)="-",1,0)+IF(LEFT(L47)="-",1,0))</f>
        <v>3</v>
      </c>
      <c r="O47" s="28" t="str">
        <f>IF(M47=3,1,"")</f>
        <v/>
      </c>
      <c r="P47" s="27">
        <f>IF(N47=3,1,"")</f>
        <v>1</v>
      </c>
      <c r="Q47" s="7"/>
    </row>
    <row r="48" spans="2:17">
      <c r="B48" s="4"/>
      <c r="C48" s="22" t="s">
        <v>26</v>
      </c>
      <c r="D48" s="55" t="str">
        <f>IF(D37&lt;&gt;"",D37,"")</f>
        <v>Jussi Mäkelä</v>
      </c>
      <c r="E48" s="56"/>
      <c r="F48" s="57" t="str">
        <f>IF(I36&lt;&gt;"",I36,"")</f>
        <v>Matias Ojala</v>
      </c>
      <c r="G48" s="58"/>
      <c r="H48" s="29"/>
      <c r="I48" s="24"/>
      <c r="J48" s="24"/>
      <c r="K48" s="24"/>
      <c r="L48" s="25"/>
      <c r="M48" s="26" t="str">
        <f>IF(ISBLANK(H48),"",COUNTIF(H48:L48,"&gt;=0"))</f>
        <v/>
      </c>
      <c r="N48" s="27" t="str">
        <f>IF(ISBLANK(H48),"",IF(LEFT(H48)="-",1,0)+IF(LEFT(I48)="-",1,0)+IF(LEFT(J48)="-",1,0)+IF(LEFT(K48)="-",1,0)+IF(LEFT(L48)="-",1,0))</f>
        <v/>
      </c>
      <c r="O48" s="28" t="str">
        <f>IF(M48=3,1,"")</f>
        <v/>
      </c>
      <c r="P48" s="27" t="str">
        <f>IF(N48=3,1,"")</f>
        <v/>
      </c>
      <c r="Q48" s="7"/>
    </row>
    <row r="49" spans="2:17" ht="15.75" thickBot="1">
      <c r="B49" s="4"/>
      <c r="C49" s="30" t="s">
        <v>27</v>
      </c>
      <c r="D49" s="59" t="str">
        <f>IF(D39&lt;&gt;"",D39 &amp; " / " &amp; D40,"")</f>
        <v/>
      </c>
      <c r="E49" s="60"/>
      <c r="F49" s="61" t="str">
        <f>IF(I39&lt;&gt;"",I39 &amp; " / " &amp; I40,"")</f>
        <v/>
      </c>
      <c r="G49" s="62"/>
      <c r="H49" s="31"/>
      <c r="I49" s="32"/>
      <c r="J49" s="32"/>
      <c r="K49" s="32"/>
      <c r="L49" s="33"/>
      <c r="M49" s="34" t="str">
        <f>IF(ISBLANK(H49),"",COUNTIF(H49:L49,"&gt;=0"))</f>
        <v/>
      </c>
      <c r="N49" s="35" t="str">
        <f>IF(ISBLANK(H49),"",IF(LEFT(H49)="-",1,0)+IF(LEFT(I49)="-",1,0)+IF(LEFT(J49)="-",1,0)+IF(LEFT(K49)="-",1,0)+IF(LEFT(L49)="-",1,0))</f>
        <v/>
      </c>
      <c r="O49" s="36" t="str">
        <f>IF(M49=3,1,"")</f>
        <v/>
      </c>
      <c r="P49" s="35" t="str">
        <f>IF(N49=3,1,"")</f>
        <v/>
      </c>
      <c r="Q49" s="7"/>
    </row>
    <row r="50" spans="2:17" ht="19.5" thickBot="1">
      <c r="B50" s="4"/>
      <c r="C50" s="37"/>
      <c r="D50" s="37"/>
      <c r="E50" s="37"/>
      <c r="F50" s="37"/>
      <c r="G50" s="37"/>
      <c r="H50" s="38"/>
      <c r="I50" s="38"/>
      <c r="J50" s="39"/>
      <c r="K50" s="63" t="s">
        <v>28</v>
      </c>
      <c r="L50" s="64"/>
      <c r="M50" s="40">
        <f>COUNTIF(M43:M49,"=3")</f>
        <v>0</v>
      </c>
      <c r="N50" s="41">
        <f>COUNTIF(N43:N49,"=3")</f>
        <v>5</v>
      </c>
      <c r="O50" s="42">
        <f>SUM(O43:O49)</f>
        <v>0</v>
      </c>
      <c r="P50" s="43">
        <f>SUM(P43:P49)</f>
        <v>5</v>
      </c>
      <c r="Q50" s="7"/>
    </row>
    <row r="51" spans="2:17">
      <c r="B51" s="4"/>
      <c r="C51" s="44" t="s">
        <v>29</v>
      </c>
      <c r="D51" s="37"/>
      <c r="E51" s="37"/>
      <c r="F51" s="37"/>
      <c r="G51" s="37"/>
      <c r="H51" s="37"/>
      <c r="I51" s="37"/>
      <c r="J51" s="37"/>
      <c r="K51" s="37"/>
      <c r="L51" s="37"/>
      <c r="M51" s="5"/>
      <c r="N51" s="5"/>
      <c r="O51" s="5"/>
      <c r="P51" s="5"/>
      <c r="Q51" s="7"/>
    </row>
    <row r="52" spans="2:17">
      <c r="B52" s="4"/>
      <c r="C52" s="45" t="s">
        <v>30</v>
      </c>
      <c r="D52" s="45"/>
      <c r="E52" s="46"/>
      <c r="F52" s="45" t="s">
        <v>31</v>
      </c>
      <c r="G52" s="45"/>
      <c r="H52" s="45" t="s">
        <v>32</v>
      </c>
      <c r="I52" s="44"/>
      <c r="J52" s="44"/>
      <c r="L52" s="52" t="s">
        <v>33</v>
      </c>
      <c r="M52" s="52"/>
      <c r="N52" s="52"/>
      <c r="O52" s="52"/>
      <c r="P52" s="52"/>
      <c r="Q52" s="7"/>
    </row>
    <row r="53" spans="2:17" ht="21.75" thickBot="1">
      <c r="B53" s="4"/>
      <c r="C53" s="53" t="s">
        <v>34</v>
      </c>
      <c r="D53" s="53"/>
      <c r="E53" s="53"/>
      <c r="F53" s="53" t="s">
        <v>34</v>
      </c>
      <c r="G53" s="53"/>
      <c r="H53" s="53" t="s">
        <v>34</v>
      </c>
      <c r="I53" s="53"/>
      <c r="J53" s="53"/>
      <c r="K53" s="53"/>
      <c r="L53" s="54" t="str">
        <f>IF(O50=5,D34,IF(P50=5,I34,IF(O50=4,IF(P50=3,D34,""),IF(P50=4,IF(O50=3,I34,""),""))))</f>
        <v>PT Espoo 2</v>
      </c>
      <c r="M53" s="54"/>
      <c r="N53" s="54"/>
      <c r="O53" s="54"/>
      <c r="P53" s="54"/>
      <c r="Q53" s="7"/>
    </row>
    <row r="54" spans="2:17">
      <c r="B54" s="47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9"/>
    </row>
  </sheetData>
  <mergeCells count="78">
    <mergeCell ref="D49:E49"/>
    <mergeCell ref="F49:G49"/>
    <mergeCell ref="K50:L50"/>
    <mergeCell ref="L52:P52"/>
    <mergeCell ref="C53:E53"/>
    <mergeCell ref="F53:G53"/>
    <mergeCell ref="H53:K53"/>
    <mergeCell ref="L53:P53"/>
    <mergeCell ref="D46:E46"/>
    <mergeCell ref="F46:G46"/>
    <mergeCell ref="D47:E47"/>
    <mergeCell ref="F47:G47"/>
    <mergeCell ref="D48:E48"/>
    <mergeCell ref="F48:G48"/>
    <mergeCell ref="M42:N42"/>
    <mergeCell ref="D43:E43"/>
    <mergeCell ref="F43:G43"/>
    <mergeCell ref="D44:E44"/>
    <mergeCell ref="F44:G44"/>
    <mergeCell ref="D45:E45"/>
    <mergeCell ref="F45:G45"/>
    <mergeCell ref="C38:F38"/>
    <mergeCell ref="H38:P38"/>
    <mergeCell ref="D39:F39"/>
    <mergeCell ref="I39:P39"/>
    <mergeCell ref="D40:F40"/>
    <mergeCell ref="I40:P40"/>
    <mergeCell ref="D35:F35"/>
    <mergeCell ref="I35:P35"/>
    <mergeCell ref="D36:F36"/>
    <mergeCell ref="I36:P36"/>
    <mergeCell ref="D37:F37"/>
    <mergeCell ref="I37:P37"/>
    <mergeCell ref="I31:K31"/>
    <mergeCell ref="L31:P31"/>
    <mergeCell ref="I32:K32"/>
    <mergeCell ref="L32:P32"/>
    <mergeCell ref="D34:F34"/>
    <mergeCell ref="I34:P34"/>
    <mergeCell ref="D21:E21"/>
    <mergeCell ref="F21:G21"/>
    <mergeCell ref="K22:L22"/>
    <mergeCell ref="L24:P24"/>
    <mergeCell ref="C25:E25"/>
    <mergeCell ref="F25:G25"/>
    <mergeCell ref="H25:K25"/>
    <mergeCell ref="L25:P25"/>
    <mergeCell ref="D18:E18"/>
    <mergeCell ref="F18:G18"/>
    <mergeCell ref="D19:E19"/>
    <mergeCell ref="F19:G19"/>
    <mergeCell ref="D20:E20"/>
    <mergeCell ref="F20:G20"/>
    <mergeCell ref="M14:N14"/>
    <mergeCell ref="D15:E15"/>
    <mergeCell ref="F15:G15"/>
    <mergeCell ref="D16:E16"/>
    <mergeCell ref="F16:G16"/>
    <mergeCell ref="D17:E17"/>
    <mergeCell ref="F17:G17"/>
    <mergeCell ref="C10:F10"/>
    <mergeCell ref="H10:P10"/>
    <mergeCell ref="D11:F11"/>
    <mergeCell ref="I11:P11"/>
    <mergeCell ref="D12:F12"/>
    <mergeCell ref="I12:P12"/>
    <mergeCell ref="D7:F7"/>
    <mergeCell ref="I7:P7"/>
    <mergeCell ref="D8:F8"/>
    <mergeCell ref="I8:P8"/>
    <mergeCell ref="D9:F9"/>
    <mergeCell ref="I9:P9"/>
    <mergeCell ref="I3:K3"/>
    <mergeCell ref="L3:P3"/>
    <mergeCell ref="I4:K4"/>
    <mergeCell ref="L4:P4"/>
    <mergeCell ref="D6:F6"/>
    <mergeCell ref="I6:P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F9D95-2233-49F3-8A5F-AFAF7F0643B1}">
  <dimension ref="A1:K23"/>
  <sheetViews>
    <sheetView tabSelected="1" workbookViewId="0">
      <selection activeCell="N6" sqref="N6"/>
    </sheetView>
  </sheetViews>
  <sheetFormatPr defaultRowHeight="15"/>
  <sheetData>
    <row r="1" spans="1:11" ht="15.75" thickBot="1"/>
    <row r="2" spans="1:11" ht="18">
      <c r="A2" s="88"/>
      <c r="B2" s="89" t="s">
        <v>60</v>
      </c>
      <c r="C2" s="90"/>
      <c r="D2" s="90"/>
      <c r="E2" s="91"/>
      <c r="F2" s="92"/>
      <c r="G2" s="93"/>
      <c r="H2" s="93"/>
      <c r="I2" s="94"/>
      <c r="J2" s="94"/>
    </row>
    <row r="3" spans="1:11" ht="15.75">
      <c r="A3" s="88"/>
      <c r="B3" s="95" t="s">
        <v>61</v>
      </c>
      <c r="C3" s="94"/>
      <c r="D3" s="94"/>
      <c r="E3" s="96"/>
      <c r="F3" s="92"/>
      <c r="G3" s="93"/>
      <c r="H3" s="93"/>
      <c r="I3" s="94"/>
      <c r="J3" s="94"/>
    </row>
    <row r="4" spans="1:11" ht="16.5" thickBot="1">
      <c r="A4" s="88"/>
      <c r="B4" s="97" t="s">
        <v>62</v>
      </c>
      <c r="C4" s="98"/>
      <c r="D4" s="98"/>
      <c r="E4" s="99"/>
      <c r="F4" s="92"/>
      <c r="G4" s="93"/>
      <c r="H4" s="93"/>
      <c r="I4" s="94"/>
      <c r="J4" s="94"/>
    </row>
    <row r="5" spans="1:11" ht="15.75">
      <c r="A5" s="100"/>
      <c r="B5" s="101"/>
      <c r="C5" s="101"/>
      <c r="D5" s="101"/>
      <c r="E5" s="101"/>
      <c r="F5" s="100"/>
      <c r="G5" s="100"/>
      <c r="H5" s="100"/>
      <c r="I5" s="94"/>
      <c r="J5" s="94"/>
    </row>
    <row r="6" spans="1:11">
      <c r="A6" s="102"/>
      <c r="B6" s="102" t="s">
        <v>63</v>
      </c>
      <c r="C6" s="102" t="s">
        <v>64</v>
      </c>
      <c r="D6" s="102" t="s">
        <v>65</v>
      </c>
      <c r="E6" s="102" t="s">
        <v>66</v>
      </c>
      <c r="F6" s="102" t="s">
        <v>67</v>
      </c>
      <c r="G6" s="102" t="s">
        <v>68</v>
      </c>
      <c r="H6" s="102" t="s">
        <v>69</v>
      </c>
      <c r="I6" s="103"/>
      <c r="J6" s="104"/>
    </row>
    <row r="7" spans="1:11">
      <c r="A7" s="102" t="s">
        <v>70</v>
      </c>
      <c r="B7" s="102" t="s">
        <v>71</v>
      </c>
      <c r="C7" s="102" t="s">
        <v>36</v>
      </c>
      <c r="D7" s="102" t="s">
        <v>75</v>
      </c>
      <c r="E7" s="102"/>
      <c r="F7" s="102"/>
      <c r="G7" s="102" t="s">
        <v>96</v>
      </c>
      <c r="H7" s="102" t="s">
        <v>70</v>
      </c>
      <c r="I7" s="103"/>
      <c r="J7" s="104"/>
    </row>
    <row r="8" spans="1:11">
      <c r="A8" s="102" t="s">
        <v>72</v>
      </c>
      <c r="B8" s="102" t="s">
        <v>73</v>
      </c>
      <c r="C8" s="102" t="s">
        <v>38</v>
      </c>
      <c r="D8" s="102" t="s">
        <v>70</v>
      </c>
      <c r="E8" s="102"/>
      <c r="F8" s="102" t="s">
        <v>70</v>
      </c>
      <c r="G8" s="102" t="s">
        <v>74</v>
      </c>
      <c r="H8" s="102" t="s">
        <v>75</v>
      </c>
      <c r="I8" s="103"/>
      <c r="J8" s="104"/>
    </row>
    <row r="9" spans="1:11">
      <c r="A9" s="102" t="s">
        <v>75</v>
      </c>
      <c r="B9" s="102" t="s">
        <v>76</v>
      </c>
      <c r="C9" s="102" t="s">
        <v>40</v>
      </c>
      <c r="D9" s="102"/>
      <c r="E9" s="102"/>
      <c r="F9" s="102"/>
      <c r="G9" s="102" t="s">
        <v>77</v>
      </c>
      <c r="H9" s="102" t="s">
        <v>74</v>
      </c>
      <c r="I9" s="103"/>
      <c r="J9" s="104"/>
    </row>
    <row r="10" spans="1:11">
      <c r="A10" s="102" t="s">
        <v>74</v>
      </c>
      <c r="B10" s="102" t="s">
        <v>78</v>
      </c>
      <c r="C10" s="102" t="s">
        <v>39</v>
      </c>
      <c r="D10" s="102" t="s">
        <v>70</v>
      </c>
      <c r="E10" s="102" t="s">
        <v>70</v>
      </c>
      <c r="F10" s="102"/>
      <c r="G10" s="102" t="s">
        <v>79</v>
      </c>
      <c r="H10" s="102" t="s">
        <v>72</v>
      </c>
      <c r="I10" s="103"/>
      <c r="J10" s="104"/>
    </row>
    <row r="11" spans="1:11">
      <c r="A11" s="105"/>
      <c r="B11" s="105"/>
      <c r="C11" s="106"/>
      <c r="D11" s="106"/>
      <c r="E11" s="106"/>
    </row>
    <row r="12" spans="1:11" ht="15.75">
      <c r="A12" s="104"/>
      <c r="B12" s="107"/>
      <c r="C12" s="102"/>
      <c r="D12" s="102" t="s">
        <v>80</v>
      </c>
      <c r="E12" s="102" t="s">
        <v>81</v>
      </c>
      <c r="J12" s="108"/>
      <c r="K12" s="108"/>
    </row>
    <row r="13" spans="1:11" ht="15.75">
      <c r="A13" s="104"/>
      <c r="B13" s="107"/>
      <c r="C13" s="102" t="s">
        <v>82</v>
      </c>
      <c r="D13" s="102" t="s">
        <v>83</v>
      </c>
      <c r="E13" s="102" t="s">
        <v>84</v>
      </c>
      <c r="I13" s="108"/>
      <c r="J13" s="108"/>
      <c r="K13" s="108"/>
    </row>
    <row r="14" spans="1:11">
      <c r="A14" s="104"/>
      <c r="B14" s="107"/>
      <c r="C14" s="102" t="s">
        <v>85</v>
      </c>
      <c r="D14" s="102" t="s">
        <v>86</v>
      </c>
      <c r="E14" s="102" t="s">
        <v>84</v>
      </c>
    </row>
    <row r="15" spans="1:11">
      <c r="A15" s="104"/>
      <c r="B15" s="107"/>
      <c r="C15" s="102" t="s">
        <v>87</v>
      </c>
      <c r="D15" s="102" t="s">
        <v>83</v>
      </c>
      <c r="E15" s="102" t="s">
        <v>88</v>
      </c>
    </row>
    <row r="16" spans="1:11">
      <c r="A16" s="104"/>
      <c r="B16" s="107"/>
      <c r="C16" s="102" t="s">
        <v>89</v>
      </c>
      <c r="D16" s="102" t="s">
        <v>90</v>
      </c>
      <c r="E16" s="102" t="s">
        <v>88</v>
      </c>
    </row>
    <row r="17" spans="1:9">
      <c r="A17" s="104"/>
      <c r="B17" s="107"/>
      <c r="C17" s="102" t="s">
        <v>91</v>
      </c>
      <c r="D17" s="102" t="s">
        <v>90</v>
      </c>
      <c r="E17" s="102" t="s">
        <v>92</v>
      </c>
    </row>
    <row r="18" spans="1:9">
      <c r="A18" s="104"/>
      <c r="B18" s="107"/>
      <c r="C18" s="102" t="s">
        <v>86</v>
      </c>
      <c r="D18" s="102" t="s">
        <v>94</v>
      </c>
      <c r="E18" s="102" t="s">
        <v>92</v>
      </c>
    </row>
    <row r="19" spans="1:9">
      <c r="A19" s="104"/>
      <c r="B19" s="104"/>
      <c r="C19" s="105"/>
      <c r="D19" s="105"/>
      <c r="E19" s="109"/>
    </row>
    <row r="20" spans="1:9">
      <c r="D20" t="s">
        <v>93</v>
      </c>
      <c r="F20" t="s">
        <v>13</v>
      </c>
      <c r="G20" t="s">
        <v>36</v>
      </c>
      <c r="I20" t="s">
        <v>97</v>
      </c>
    </row>
    <row r="21" spans="1:9">
      <c r="F21" t="s">
        <v>14</v>
      </c>
      <c r="G21" t="s">
        <v>39</v>
      </c>
      <c r="I21" t="s">
        <v>98</v>
      </c>
    </row>
    <row r="22" spans="1:9">
      <c r="F22" t="s">
        <v>15</v>
      </c>
      <c r="G22" t="s">
        <v>38</v>
      </c>
      <c r="I22" t="s">
        <v>99</v>
      </c>
    </row>
    <row r="23" spans="1:9">
      <c r="F23" t="s">
        <v>100</v>
      </c>
      <c r="G23" t="s">
        <v>40</v>
      </c>
      <c r="I23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 kierros</vt:lpstr>
      <vt:lpstr>2. kierros</vt:lpstr>
      <vt:lpstr>3. kierros</vt:lpstr>
      <vt:lpstr>Taulukko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</dc:creator>
  <cp:lastModifiedBy>Esko</cp:lastModifiedBy>
  <dcterms:created xsi:type="dcterms:W3CDTF">2016-10-05T09:04:49Z</dcterms:created>
  <dcterms:modified xsi:type="dcterms:W3CDTF">2018-04-21T14:24:37Z</dcterms:modified>
</cp:coreProperties>
</file>