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<sst xmlns="http://schemas.openxmlformats.org/spreadsheetml/2006/main" count="41" uniqueCount="36">
  <si>
    <t>KILPAILU</t>
  </si>
  <si>
    <t>Suomen Pöytätennisliitto ry - SPTL</t>
  </si>
  <si>
    <t>JÄRJESTÄJÄ</t>
  </si>
  <si>
    <t>LUOKKA</t>
  </si>
  <si>
    <t>2 pelaajaa</t>
  </si>
  <si>
    <t>PÄIVÄ</t>
  </si>
  <si>
    <t>Koti</t>
  </si>
  <si>
    <t>Vieras</t>
  </si>
  <si>
    <t>A</t>
  </si>
  <si>
    <t>X</t>
  </si>
  <si>
    <t>B</t>
  </si>
  <si>
    <t>Y</t>
  </si>
  <si>
    <t>Nelinpeli</t>
  </si>
  <si>
    <t>NP</t>
  </si>
  <si>
    <t>Ottelut</t>
  </si>
  <si>
    <t>Erät</t>
  </si>
  <si>
    <t>K</t>
  </si>
  <si>
    <t>V</t>
  </si>
  <si>
    <t>A-X</t>
  </si>
  <si>
    <t>B-Y</t>
  </si>
  <si>
    <t>Nelinp</t>
  </si>
  <si>
    <t>A-Y</t>
  </si>
  <si>
    <t>B-X</t>
  </si>
  <si>
    <t>Tulos</t>
  </si>
  <si>
    <t>Allekirjoitukset</t>
  </si>
  <si>
    <t>Kotijoukkue</t>
  </si>
  <si>
    <t>Vierasjoukkue</t>
  </si>
  <si>
    <t>Tuomari</t>
  </si>
  <si>
    <t>Voittaja</t>
  </si>
  <si>
    <t>Suomi 2 - Eesti 2</t>
  </si>
  <si>
    <t>Suomi 2</t>
  </si>
  <si>
    <t>Eesti 2</t>
  </si>
  <si>
    <t>Yumo Luo</t>
  </si>
  <si>
    <t>Sofie Eriksson</t>
  </si>
  <si>
    <t>Valeria Sarôtseva</t>
  </si>
  <si>
    <t>Pille Veesaar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</si>
</sst>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)"/>
    <numFmt numFmtId="165" formatCode="dd/mm/yyyy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12"/>
      <name val="SWISS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SWISS"/>
      <family val="2"/>
    </font>
    <font>
      <b/>
      <sz val="12"/>
      <name val="Arial"/>
      <family val="2"/>
    </font>
    <font>
      <b/>
      <sz val="8"/>
      <color indexed="8"/>
      <name val="Calibri"/>
      <family val="2"/>
    </font>
    <font>
      <b/>
      <sz val="10"/>
      <color indexed="8"/>
      <name val="SWISS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164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>
      <alignment horizontal="left"/>
    </xf>
    <xf numFmtId="0" fontId="6" fillId="0" borderId="0" xfId="0" applyFont="1" applyBorder="1" applyAlignment="1" applyProtection="1">
      <alignment/>
      <protection/>
    </xf>
    <xf numFmtId="0" fontId="7" fillId="0" borderId="14" xfId="0" applyFont="1" applyBorder="1" applyAlignment="1">
      <alignment horizontal="center"/>
    </xf>
    <xf numFmtId="164" fontId="8" fillId="0" borderId="15" xfId="55" applyFont="1" applyFill="1" applyBorder="1" applyAlignment="1" applyProtection="1">
      <alignment horizontal="left"/>
      <protection locked="0"/>
    </xf>
    <xf numFmtId="0" fontId="9" fillId="0" borderId="16" xfId="0" applyFont="1" applyBorder="1" applyAlignment="1">
      <alignment horizontal="center"/>
    </xf>
    <xf numFmtId="164" fontId="5" fillId="0" borderId="17" xfId="55" applyFont="1" applyFill="1" applyBorder="1" applyAlignment="1" applyProtection="1">
      <alignment horizontal="left"/>
      <protection locked="0"/>
    </xf>
    <xf numFmtId="0" fontId="7" fillId="0" borderId="18" xfId="0" applyFont="1" applyFill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64" fontId="5" fillId="0" borderId="20" xfId="55" applyFont="1" applyFill="1" applyBorder="1" applyAlignment="1" applyProtection="1">
      <alignment horizontal="left"/>
      <protection locked="0"/>
    </xf>
    <xf numFmtId="0" fontId="10" fillId="0" borderId="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22" xfId="0" applyBorder="1" applyAlignment="1">
      <alignment horizontal="left"/>
    </xf>
    <xf numFmtId="0" fontId="0" fillId="33" borderId="22" xfId="0" applyNumberFormat="1" applyFill="1" applyBorder="1" applyAlignment="1" applyProtection="1">
      <alignment horizontal="center"/>
      <protection locked="0"/>
    </xf>
    <xf numFmtId="0" fontId="0" fillId="33" borderId="23" xfId="0" applyNumberFormat="1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3" borderId="25" xfId="0" applyNumberFormat="1" applyFill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6" xfId="0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1" fillId="0" borderId="22" xfId="0" applyFont="1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12" fillId="34" borderId="30" xfId="0" applyFont="1" applyFill="1" applyBorder="1" applyAlignment="1">
      <alignment horizontal="center"/>
    </xf>
    <xf numFmtId="0" fontId="12" fillId="34" borderId="29" xfId="0" applyFont="1" applyFill="1" applyBorder="1" applyAlignment="1">
      <alignment horizontal="center"/>
    </xf>
    <xf numFmtId="0" fontId="9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22" xfId="0" applyBorder="1" applyAlignment="1">
      <alignment horizontal="left"/>
    </xf>
    <xf numFmtId="0" fontId="9" fillId="0" borderId="32" xfId="0" applyFont="1" applyBorder="1" applyAlignment="1" applyProtection="1">
      <alignment horizontal="left"/>
      <protection/>
    </xf>
    <xf numFmtId="0" fontId="9" fillId="0" borderId="31" xfId="0" applyFont="1" applyBorder="1" applyAlignment="1" applyProtection="1">
      <alignment horizontal="left"/>
      <protection/>
    </xf>
    <xf numFmtId="0" fontId="0" fillId="0" borderId="0" xfId="0" applyFont="1" applyBorder="1" applyAlignment="1">
      <alignment horizontal="center"/>
    </xf>
    <xf numFmtId="0" fontId="14" fillId="34" borderId="33" xfId="0" applyFont="1" applyFill="1" applyBorder="1" applyAlignment="1">
      <alignment horizontal="center"/>
    </xf>
    <xf numFmtId="164" fontId="5" fillId="33" borderId="17" xfId="55" applyFont="1" applyFill="1" applyBorder="1" applyAlignment="1" applyProtection="1">
      <alignment horizontal="left"/>
      <protection locked="0"/>
    </xf>
    <xf numFmtId="164" fontId="5" fillId="33" borderId="20" xfId="55" applyFont="1" applyFill="1" applyBorder="1" applyAlignment="1" applyProtection="1">
      <alignment horizontal="left"/>
      <protection locked="0"/>
    </xf>
    <xf numFmtId="0" fontId="0" fillId="0" borderId="21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165" fontId="5" fillId="33" borderId="22" xfId="55" applyNumberFormat="1" applyFont="1" applyFill="1" applyBorder="1" applyAlignment="1" applyProtection="1">
      <alignment horizontal="left"/>
      <protection locked="0"/>
    </xf>
    <xf numFmtId="164" fontId="8" fillId="33" borderId="15" xfId="55" applyFont="1" applyFill="1" applyBorder="1" applyAlignment="1" applyProtection="1">
      <alignment horizontal="lef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ali_LohkoKaavio_4-5_makro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38100</xdr:rowOff>
    </xdr:from>
    <xdr:to>
      <xdr:col>1</xdr:col>
      <xdr:colOff>514350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50482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4"/>
  <sheetViews>
    <sheetView tabSelected="1" zoomScalePageLayoutView="0" workbookViewId="0" topLeftCell="A2">
      <selection activeCell="N20" sqref="N20"/>
    </sheetView>
  </sheetViews>
  <sheetFormatPr defaultColWidth="11.57421875" defaultRowHeight="15"/>
  <cols>
    <col min="1" max="1" width="1.57421875" style="0" customWidth="1"/>
    <col min="2" max="2" width="8.28125" style="0" customWidth="1"/>
    <col min="3" max="3" width="17.28125" style="0" customWidth="1"/>
    <col min="4" max="4" width="19.00390625" style="0" customWidth="1"/>
    <col min="5" max="5" width="5.8515625" style="0" customWidth="1"/>
    <col min="6" max="6" width="6.421875" style="0" customWidth="1"/>
    <col min="7" max="7" width="6.00390625" style="0" customWidth="1"/>
    <col min="8" max="8" width="4.00390625" style="0" customWidth="1"/>
    <col min="9" max="9" width="5.421875" style="0" customWidth="1"/>
    <col min="10" max="10" width="5.140625" style="0" customWidth="1"/>
    <col min="11" max="14" width="3.7109375" style="0" customWidth="1"/>
    <col min="15" max="253" width="9.140625" style="0" customWidth="1"/>
  </cols>
  <sheetData>
    <row r="1" ht="6.75" customHeight="1"/>
    <row r="2" spans="1:15" ht="15">
      <c r="A2" s="1"/>
      <c r="B2" s="2"/>
      <c r="C2" s="2"/>
      <c r="D2" s="2"/>
      <c r="E2" s="2"/>
      <c r="F2" s="3"/>
      <c r="G2" s="4" t="s">
        <v>0</v>
      </c>
      <c r="H2" s="5"/>
      <c r="I2" s="60"/>
      <c r="J2" s="60"/>
      <c r="K2" s="60"/>
      <c r="L2" s="60"/>
      <c r="M2" s="60"/>
      <c r="N2" s="60"/>
      <c r="O2" s="6"/>
    </row>
    <row r="3" spans="1:15" ht="15">
      <c r="A3" s="1"/>
      <c r="B3" s="7"/>
      <c r="C3" s="8" t="s">
        <v>1</v>
      </c>
      <c r="D3" s="8"/>
      <c r="E3" s="7"/>
      <c r="F3" s="9"/>
      <c r="G3" s="10" t="s">
        <v>2</v>
      </c>
      <c r="H3" s="11"/>
      <c r="I3" s="60"/>
      <c r="J3" s="60"/>
      <c r="K3" s="60"/>
      <c r="L3" s="60"/>
      <c r="M3" s="60"/>
      <c r="N3" s="60"/>
      <c r="O3" s="6"/>
    </row>
    <row r="4" spans="1:15" ht="15.75">
      <c r="A4" s="1"/>
      <c r="B4" s="7"/>
      <c r="C4" s="12" t="s">
        <v>29</v>
      </c>
      <c r="D4" s="12"/>
      <c r="E4" s="7"/>
      <c r="F4" s="9"/>
      <c r="G4" s="10" t="s">
        <v>3</v>
      </c>
      <c r="H4" s="11"/>
      <c r="I4" s="60"/>
      <c r="J4" s="60"/>
      <c r="K4" s="60"/>
      <c r="L4" s="60"/>
      <c r="M4" s="60"/>
      <c r="N4" s="60"/>
      <c r="O4" s="6"/>
    </row>
    <row r="5" spans="1:20" ht="15.75">
      <c r="A5" s="1"/>
      <c r="B5" s="7"/>
      <c r="C5" s="7" t="s">
        <v>4</v>
      </c>
      <c r="D5" s="12"/>
      <c r="E5" s="7"/>
      <c r="F5" s="9"/>
      <c r="G5" s="10" t="s">
        <v>5</v>
      </c>
      <c r="H5" s="11"/>
      <c r="I5" s="60"/>
      <c r="J5" s="60"/>
      <c r="K5" s="60"/>
      <c r="L5" s="60"/>
      <c r="M5" s="60"/>
      <c r="N5" s="60"/>
      <c r="O5" s="6"/>
      <c r="R5" s="11"/>
      <c r="S5" s="11"/>
      <c r="T5" s="11"/>
    </row>
    <row r="6" spans="1:20" ht="15">
      <c r="A6" s="1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6"/>
      <c r="R6" s="11"/>
      <c r="S6" s="11"/>
      <c r="T6" s="11"/>
    </row>
    <row r="7" spans="1:15" ht="15">
      <c r="A7" s="1"/>
      <c r="B7" s="13" t="s">
        <v>6</v>
      </c>
      <c r="C7" s="61" t="s">
        <v>30</v>
      </c>
      <c r="D7" s="61"/>
      <c r="E7" s="14"/>
      <c r="F7" s="13" t="s">
        <v>7</v>
      </c>
      <c r="G7" s="61" t="s">
        <v>31</v>
      </c>
      <c r="H7" s="61"/>
      <c r="I7" s="61"/>
      <c r="J7" s="61"/>
      <c r="K7" s="61"/>
      <c r="L7" s="61"/>
      <c r="M7" s="61"/>
      <c r="N7" s="61"/>
      <c r="O7" s="6"/>
    </row>
    <row r="8" spans="1:15" ht="15">
      <c r="A8" s="1"/>
      <c r="B8" s="15" t="s">
        <v>8</v>
      </c>
      <c r="C8" s="56" t="s">
        <v>32</v>
      </c>
      <c r="D8" s="56"/>
      <c r="E8" s="16"/>
      <c r="F8" s="15" t="s">
        <v>9</v>
      </c>
      <c r="G8" s="56" t="s">
        <v>34</v>
      </c>
      <c r="H8" s="56"/>
      <c r="I8" s="56"/>
      <c r="J8" s="56"/>
      <c r="K8" s="56"/>
      <c r="L8" s="56"/>
      <c r="M8" s="56"/>
      <c r="N8" s="56"/>
      <c r="O8" s="6"/>
    </row>
    <row r="9" spans="1:15" ht="15">
      <c r="A9" s="1"/>
      <c r="B9" s="15" t="s">
        <v>10</v>
      </c>
      <c r="C9" s="56" t="s">
        <v>33</v>
      </c>
      <c r="D9" s="56"/>
      <c r="E9" s="16"/>
      <c r="F9" s="15" t="s">
        <v>11</v>
      </c>
      <c r="G9" s="56" t="s">
        <v>35</v>
      </c>
      <c r="H9" s="56"/>
      <c r="I9" s="56"/>
      <c r="J9" s="56"/>
      <c r="K9" s="56"/>
      <c r="L9" s="56"/>
      <c r="M9" s="56"/>
      <c r="N9" s="56"/>
      <c r="O9" s="6"/>
    </row>
    <row r="10" spans="1:15" ht="15">
      <c r="A10" s="1"/>
      <c r="B10" s="59" t="s">
        <v>12</v>
      </c>
      <c r="C10" s="59"/>
      <c r="D10" s="59"/>
      <c r="E10" s="17"/>
      <c r="F10" s="59" t="s">
        <v>12</v>
      </c>
      <c r="G10" s="59"/>
      <c r="H10" s="59"/>
      <c r="I10" s="59"/>
      <c r="J10" s="59"/>
      <c r="K10" s="59"/>
      <c r="L10" s="59"/>
      <c r="M10" s="59"/>
      <c r="N10" s="59"/>
      <c r="O10" s="6"/>
    </row>
    <row r="11" spans="1:15" ht="15">
      <c r="A11" s="1"/>
      <c r="B11" s="18" t="s">
        <v>13</v>
      </c>
      <c r="C11" s="56"/>
      <c r="D11" s="56"/>
      <c r="E11" s="16"/>
      <c r="F11" s="18" t="s">
        <v>13</v>
      </c>
      <c r="G11" s="56"/>
      <c r="H11" s="56"/>
      <c r="I11" s="56"/>
      <c r="J11" s="56"/>
      <c r="K11" s="56"/>
      <c r="L11" s="56"/>
      <c r="M11" s="56"/>
      <c r="N11" s="56"/>
      <c r="O11" s="6"/>
    </row>
    <row r="12" spans="1:15" ht="15">
      <c r="A12" s="1"/>
      <c r="B12" s="19" t="s">
        <v>13</v>
      </c>
      <c r="C12" s="57"/>
      <c r="D12" s="57"/>
      <c r="E12" s="20"/>
      <c r="F12" s="19" t="s">
        <v>13</v>
      </c>
      <c r="G12" s="57"/>
      <c r="H12" s="57"/>
      <c r="I12" s="57"/>
      <c r="J12" s="57"/>
      <c r="K12" s="57"/>
      <c r="L12" s="57"/>
      <c r="M12" s="57"/>
      <c r="N12" s="57"/>
      <c r="O12" s="6"/>
    </row>
    <row r="13" spans="1:15" ht="15">
      <c r="A13" s="1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6"/>
    </row>
    <row r="14" spans="1:15" ht="15">
      <c r="A14" s="1"/>
      <c r="B14" s="21" t="s">
        <v>14</v>
      </c>
      <c r="C14" s="7"/>
      <c r="D14" s="7"/>
      <c r="E14" s="7"/>
      <c r="F14" s="22">
        <v>1</v>
      </c>
      <c r="G14" s="22">
        <v>2</v>
      </c>
      <c r="H14" s="22">
        <v>3</v>
      </c>
      <c r="I14" s="22">
        <v>4</v>
      </c>
      <c r="J14" s="22">
        <v>5</v>
      </c>
      <c r="K14" s="58" t="s">
        <v>15</v>
      </c>
      <c r="L14" s="58"/>
      <c r="M14" s="22" t="s">
        <v>16</v>
      </c>
      <c r="N14" s="22" t="s">
        <v>17</v>
      </c>
      <c r="O14" s="6"/>
    </row>
    <row r="15" spans="1:15" ht="15">
      <c r="A15" s="1"/>
      <c r="B15" s="23" t="s">
        <v>18</v>
      </c>
      <c r="C15" s="51" t="str">
        <f>IF(C8&gt;"",C8&amp;" - "&amp;G8,"")</f>
        <v>Yumo Luo - Valeria Sarôtseva</v>
      </c>
      <c r="D15" s="51"/>
      <c r="E15" s="24"/>
      <c r="F15" s="25">
        <v>7</v>
      </c>
      <c r="G15" s="25">
        <v>-5</v>
      </c>
      <c r="H15" s="25">
        <v>-7</v>
      </c>
      <c r="I15" s="25">
        <v>13</v>
      </c>
      <c r="J15" s="26">
        <v>11</v>
      </c>
      <c r="K15" s="27">
        <f>IF(ISBLANK(F15),"",COUNTIF(F15:J15,"&gt;=0"))</f>
        <v>3</v>
      </c>
      <c r="L15" s="28">
        <f>IF(ISBLANK(F15),"",IF(LEFT(F15)="-",1,0)+IF(LEFT(G15)="-",1,0)+IF(LEFT(H15)="-",1,0)+IF(LEFT(I15)="-",1,0)+IF(LEFT(J15)="-",1,0))</f>
        <v>2</v>
      </c>
      <c r="M15" s="29">
        <f aca="true" t="shared" si="0" ref="M15:N19">IF(K15=3,1,"")</f>
        <v>1</v>
      </c>
      <c r="N15" s="28">
        <f t="shared" si="0"/>
      </c>
      <c r="O15" s="6"/>
    </row>
    <row r="16" spans="1:15" ht="15">
      <c r="A16" s="1"/>
      <c r="B16" s="23" t="s">
        <v>19</v>
      </c>
      <c r="C16" s="51" t="str">
        <f>IF(C9&gt;"",C9&amp;" - "&amp;G9,"")</f>
        <v>Sofie Eriksson - Pille Veesaar</v>
      </c>
      <c r="D16" s="51"/>
      <c r="E16" s="24"/>
      <c r="F16" s="25">
        <v>8</v>
      </c>
      <c r="G16" s="25">
        <v>5</v>
      </c>
      <c r="H16" s="25">
        <v>7</v>
      </c>
      <c r="I16" s="25"/>
      <c r="J16" s="30"/>
      <c r="K16" s="31">
        <f>IF(ISBLANK(F16),"",COUNTIF(F16:J16,"&gt;=0"))</f>
        <v>3</v>
      </c>
      <c r="L16" s="32">
        <f>IF(ISBLANK(F16),"",IF(LEFT(F16)="-",1,0)+IF(LEFT(G16)="-",1,0)+IF(LEFT(H16)="-",1,0)+IF(LEFT(I16)="-",1,0)+IF(LEFT(J16)="-",1,0))</f>
        <v>0</v>
      </c>
      <c r="M16" s="33">
        <f t="shared" si="0"/>
        <v>1</v>
      </c>
      <c r="N16" s="32">
        <f t="shared" si="0"/>
      </c>
      <c r="O16" s="6"/>
    </row>
    <row r="17" spans="1:15" ht="15">
      <c r="A17" s="1"/>
      <c r="B17" s="34" t="s">
        <v>20</v>
      </c>
      <c r="C17" s="24">
        <f>IF(C11&gt;"",C11&amp;" / "&amp;C12,"")</f>
      </c>
      <c r="D17" s="24">
        <f>IF(G11&gt;"",G11&amp;" / "&amp;G12,"")</f>
      </c>
      <c r="E17" s="35"/>
      <c r="F17" s="25">
        <v>8</v>
      </c>
      <c r="G17" s="25">
        <v>6</v>
      </c>
      <c r="H17" s="25">
        <v>-3</v>
      </c>
      <c r="I17" s="25">
        <v>9</v>
      </c>
      <c r="J17" s="30"/>
      <c r="K17" s="31">
        <f>IF(ISBLANK(F17),"",COUNTIF(F17:J17,"&gt;=0"))</f>
        <v>3</v>
      </c>
      <c r="L17" s="32">
        <f>IF(ISBLANK(F17),"",IF(LEFT(F17)="-",1,0)+IF(LEFT(G17)="-",1,0)+IF(LEFT(H17)="-",1,0)+IF(LEFT(I17)="-",1,0)+IF(LEFT(J17)="-",1,0))</f>
        <v>1</v>
      </c>
      <c r="M17" s="33">
        <f t="shared" si="0"/>
        <v>1</v>
      </c>
      <c r="N17" s="32">
        <f t="shared" si="0"/>
      </c>
      <c r="O17" s="6"/>
    </row>
    <row r="18" spans="1:15" ht="15">
      <c r="A18" s="1"/>
      <c r="B18" s="23" t="s">
        <v>21</v>
      </c>
      <c r="C18" s="51" t="str">
        <f>IF(C8&gt;"",C8&amp;" - "&amp;G9,"")</f>
        <v>Yumo Luo - Pille Veesaar</v>
      </c>
      <c r="D18" s="51"/>
      <c r="E18" s="24"/>
      <c r="F18" s="25">
        <v>9</v>
      </c>
      <c r="G18" s="25">
        <v>9</v>
      </c>
      <c r="H18" s="25">
        <v>6</v>
      </c>
      <c r="I18" s="25"/>
      <c r="J18" s="30"/>
      <c r="K18" s="31">
        <f>IF(ISBLANK(F18),"",COUNTIF(F18:J18,"&gt;=0"))</f>
        <v>3</v>
      </c>
      <c r="L18" s="32">
        <f>IF(ISBLANK(F18),"",IF(LEFT(F18)="-",1,0)+IF(LEFT(G18)="-",1,0)+IF(LEFT(H18)="-",1,0)+IF(LEFT(I18)="-",1,0)+IF(LEFT(J18)="-",1,0))</f>
        <v>0</v>
      </c>
      <c r="M18" s="33">
        <f t="shared" si="0"/>
        <v>1</v>
      </c>
      <c r="N18" s="32">
        <f t="shared" si="0"/>
      </c>
      <c r="O18" s="6"/>
    </row>
    <row r="19" spans="1:15" ht="15">
      <c r="A19" s="1"/>
      <c r="B19" s="23" t="s">
        <v>22</v>
      </c>
      <c r="C19" s="51" t="str">
        <f>IF(C9&gt;"",C9&amp;" - "&amp;G8,"")</f>
        <v>Sofie Eriksson - Valeria Sarôtseva</v>
      </c>
      <c r="D19" s="51"/>
      <c r="E19" s="24"/>
      <c r="F19" s="25">
        <v>-11</v>
      </c>
      <c r="G19" s="25">
        <v>7</v>
      </c>
      <c r="H19" s="25">
        <v>4</v>
      </c>
      <c r="I19" s="25">
        <v>13</v>
      </c>
      <c r="J19" s="30"/>
      <c r="K19" s="36">
        <f>IF(ISBLANK(F19),"",COUNTIF(F19:J19,"&gt;=0"))</f>
        <v>3</v>
      </c>
      <c r="L19" s="37">
        <f>IF(ISBLANK(F19),"",IF(LEFT(F19)="-",1,0)+IF(LEFT(G19)="-",1,0)+IF(LEFT(H19)="-",1,0)+IF(LEFT(I19)="-",1,0)+IF(LEFT(J19)="-",1,0))</f>
        <v>1</v>
      </c>
      <c r="M19" s="38">
        <f t="shared" si="0"/>
        <v>1</v>
      </c>
      <c r="N19" s="37">
        <f t="shared" si="0"/>
      </c>
      <c r="O19" s="6"/>
    </row>
    <row r="20" spans="1:15" ht="18.75">
      <c r="A20" s="1"/>
      <c r="B20" s="39"/>
      <c r="C20" s="39"/>
      <c r="D20" s="39"/>
      <c r="E20" s="39"/>
      <c r="F20" s="40"/>
      <c r="G20" s="40"/>
      <c r="H20" s="41"/>
      <c r="I20" s="52" t="s">
        <v>23</v>
      </c>
      <c r="J20" s="52"/>
      <c r="K20" s="42">
        <f>COUNTIF(K15:K19,"=3")</f>
        <v>5</v>
      </c>
      <c r="L20" s="43">
        <f>COUNTIF(L15:L19,"=3")</f>
        <v>0</v>
      </c>
      <c r="M20" s="44">
        <f>SUM(M15:M19)</f>
        <v>5</v>
      </c>
      <c r="N20" s="45">
        <f>SUM(N15:N19)</f>
        <v>0</v>
      </c>
      <c r="O20" s="6"/>
    </row>
    <row r="21" spans="1:15" ht="15">
      <c r="A21" s="1"/>
      <c r="B21" s="46" t="s">
        <v>24</v>
      </c>
      <c r="C21" s="39"/>
      <c r="D21" s="39"/>
      <c r="E21" s="39"/>
      <c r="F21" s="39"/>
      <c r="G21" s="39"/>
      <c r="H21" s="39"/>
      <c r="I21" s="39"/>
      <c r="J21" s="39"/>
      <c r="K21" s="7"/>
      <c r="L21" s="7"/>
      <c r="M21" s="7"/>
      <c r="N21" s="7"/>
      <c r="O21" s="6"/>
    </row>
    <row r="22" spans="1:15" ht="15">
      <c r="A22" s="1"/>
      <c r="B22" s="47" t="s">
        <v>25</v>
      </c>
      <c r="C22" s="48"/>
      <c r="D22" s="47" t="s">
        <v>26</v>
      </c>
      <c r="E22" s="48"/>
      <c r="F22" s="47" t="s">
        <v>27</v>
      </c>
      <c r="G22" s="47"/>
      <c r="H22" s="46"/>
      <c r="J22" s="53" t="s">
        <v>28</v>
      </c>
      <c r="K22" s="53"/>
      <c r="L22" s="53"/>
      <c r="M22" s="53"/>
      <c r="N22" s="53"/>
      <c r="O22" s="6"/>
    </row>
    <row r="23" spans="1:15" ht="21">
      <c r="A23" s="1"/>
      <c r="B23" s="54"/>
      <c r="C23" s="54"/>
      <c r="D23" s="54"/>
      <c r="E23" s="49"/>
      <c r="F23" s="54"/>
      <c r="G23" s="54"/>
      <c r="H23" s="54"/>
      <c r="I23" s="54"/>
      <c r="J23" s="55" t="s">
        <v>30</v>
      </c>
      <c r="K23" s="55"/>
      <c r="L23" s="55"/>
      <c r="M23" s="55"/>
      <c r="N23" s="55"/>
      <c r="O23" s="6"/>
    </row>
    <row r="24" spans="1:15" ht="6" customHeight="1">
      <c r="A24" s="1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6"/>
    </row>
    <row r="25" ht="8.25" customHeight="1"/>
  </sheetData>
  <sheetProtection selectLockedCells="1" selectUnlockedCells="1"/>
  <mergeCells count="26">
    <mergeCell ref="I2:N2"/>
    <mergeCell ref="I3:N3"/>
    <mergeCell ref="I4:N4"/>
    <mergeCell ref="I5:N5"/>
    <mergeCell ref="C7:D7"/>
    <mergeCell ref="G7:N7"/>
    <mergeCell ref="C8:D8"/>
    <mergeCell ref="G8:N8"/>
    <mergeCell ref="C9:D9"/>
    <mergeCell ref="G9:N9"/>
    <mergeCell ref="B10:D10"/>
    <mergeCell ref="F10:N10"/>
    <mergeCell ref="C11:D11"/>
    <mergeCell ref="G11:N11"/>
    <mergeCell ref="C12:D12"/>
    <mergeCell ref="G12:N12"/>
    <mergeCell ref="K14:L14"/>
    <mergeCell ref="C15:D15"/>
    <mergeCell ref="C16:D16"/>
    <mergeCell ref="C18:D18"/>
    <mergeCell ref="C19:D19"/>
    <mergeCell ref="I20:J20"/>
    <mergeCell ref="J22:N22"/>
    <mergeCell ref="B23:D23"/>
    <mergeCell ref="F23:I23"/>
    <mergeCell ref="J23:N23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Marko</cp:lastModifiedBy>
  <dcterms:modified xsi:type="dcterms:W3CDTF">2018-10-27T12:38:58Z</dcterms:modified>
  <cp:category/>
  <cp:version/>
  <cp:contentType/>
  <cp:contentStatus/>
</cp:coreProperties>
</file>