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7530" firstSheet="1" activeTab="1"/>
  </bookViews>
  <sheets>
    <sheet name="osallistujat" sheetId="3" r:id="rId1"/>
    <sheet name="joukkue, alkulohko" sheetId="2" r:id="rId2"/>
    <sheet name="jatkopelit, joukkue" sheetId="5" r:id="rId3"/>
    <sheet name="Joukkueottelut" sheetId="6" r:id="rId4"/>
    <sheet name="kaksinpeli" sheetId="1" r:id="rId5"/>
    <sheet name="jatkopelit, kaksinpeli" sheetId="4" r:id="rId6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95" i="6" l="1"/>
  <c r="J295" i="6"/>
  <c r="L294" i="6"/>
  <c r="K294" i="6"/>
  <c r="M294" i="6" s="1"/>
  <c r="J294" i="6"/>
  <c r="B294" i="6"/>
  <c r="K293" i="6"/>
  <c r="M293" i="6" s="1"/>
  <c r="J293" i="6"/>
  <c r="L293" i="6" s="1"/>
  <c r="B293" i="6"/>
  <c r="K292" i="6"/>
  <c r="M292" i="6" s="1"/>
  <c r="J292" i="6"/>
  <c r="L292" i="6" s="1"/>
  <c r="C292" i="6"/>
  <c r="B292" i="6"/>
  <c r="K291" i="6"/>
  <c r="M291" i="6" s="1"/>
  <c r="J291" i="6"/>
  <c r="L291" i="6" s="1"/>
  <c r="B291" i="6"/>
  <c r="K290" i="6"/>
  <c r="M290" i="6" s="1"/>
  <c r="J290" i="6"/>
  <c r="L290" i="6" s="1"/>
  <c r="B290" i="6"/>
  <c r="K270" i="6"/>
  <c r="J270" i="6"/>
  <c r="L269" i="6"/>
  <c r="K269" i="6"/>
  <c r="M269" i="6" s="1"/>
  <c r="J269" i="6"/>
  <c r="B269" i="6"/>
  <c r="K268" i="6"/>
  <c r="M268" i="6" s="1"/>
  <c r="J268" i="6"/>
  <c r="L268" i="6" s="1"/>
  <c r="B268" i="6"/>
  <c r="K267" i="6"/>
  <c r="M267" i="6" s="1"/>
  <c r="J267" i="6"/>
  <c r="L267" i="6" s="1"/>
  <c r="C267" i="6"/>
  <c r="B267" i="6"/>
  <c r="K266" i="6"/>
  <c r="M266" i="6" s="1"/>
  <c r="J266" i="6"/>
  <c r="L266" i="6" s="1"/>
  <c r="B266" i="6"/>
  <c r="K265" i="6"/>
  <c r="M265" i="6" s="1"/>
  <c r="J265" i="6"/>
  <c r="L265" i="6" s="1"/>
  <c r="B265" i="6"/>
  <c r="K245" i="6"/>
  <c r="J245" i="6"/>
  <c r="K244" i="6"/>
  <c r="M244" i="6" s="1"/>
  <c r="J244" i="6"/>
  <c r="L244" i="6" s="1"/>
  <c r="B244" i="6"/>
  <c r="K243" i="6"/>
  <c r="M243" i="6" s="1"/>
  <c r="J243" i="6"/>
  <c r="L243" i="6" s="1"/>
  <c r="B243" i="6"/>
  <c r="K242" i="6"/>
  <c r="M242" i="6" s="1"/>
  <c r="J242" i="6"/>
  <c r="L242" i="6" s="1"/>
  <c r="C242" i="6"/>
  <c r="B242" i="6"/>
  <c r="K241" i="6"/>
  <c r="M241" i="6" s="1"/>
  <c r="J241" i="6"/>
  <c r="L241" i="6" s="1"/>
  <c r="B241" i="6"/>
  <c r="K240" i="6"/>
  <c r="M240" i="6" s="1"/>
  <c r="J240" i="6"/>
  <c r="L240" i="6" s="1"/>
  <c r="B240" i="6"/>
  <c r="K220" i="6"/>
  <c r="J220" i="6"/>
  <c r="L219" i="6"/>
  <c r="K219" i="6"/>
  <c r="M219" i="6" s="1"/>
  <c r="J219" i="6"/>
  <c r="B219" i="6"/>
  <c r="M218" i="6"/>
  <c r="L218" i="6"/>
  <c r="K218" i="6"/>
  <c r="J218" i="6"/>
  <c r="B218" i="6"/>
  <c r="K217" i="6"/>
  <c r="M217" i="6" s="1"/>
  <c r="J217" i="6"/>
  <c r="L217" i="6" s="1"/>
  <c r="C217" i="6"/>
  <c r="B217" i="6"/>
  <c r="K216" i="6"/>
  <c r="M216" i="6" s="1"/>
  <c r="J216" i="6"/>
  <c r="L216" i="6" s="1"/>
  <c r="B216" i="6"/>
  <c r="K215" i="6"/>
  <c r="M215" i="6" s="1"/>
  <c r="J215" i="6"/>
  <c r="L215" i="6" s="1"/>
  <c r="B215" i="6"/>
  <c r="K195" i="6"/>
  <c r="J195" i="6"/>
  <c r="K194" i="6"/>
  <c r="M194" i="6" s="1"/>
  <c r="J194" i="6"/>
  <c r="L194" i="6" s="1"/>
  <c r="B194" i="6"/>
  <c r="L193" i="6"/>
  <c r="K193" i="6"/>
  <c r="M193" i="6" s="1"/>
  <c r="J193" i="6"/>
  <c r="B193" i="6"/>
  <c r="K192" i="6"/>
  <c r="M192" i="6" s="1"/>
  <c r="J192" i="6"/>
  <c r="L192" i="6" s="1"/>
  <c r="C192" i="6"/>
  <c r="B192" i="6"/>
  <c r="K191" i="6"/>
  <c r="M191" i="6" s="1"/>
  <c r="J191" i="6"/>
  <c r="L191" i="6" s="1"/>
  <c r="B191" i="6"/>
  <c r="K190" i="6"/>
  <c r="M190" i="6" s="1"/>
  <c r="J190" i="6"/>
  <c r="L190" i="6" s="1"/>
  <c r="B190" i="6"/>
  <c r="K170" i="6"/>
  <c r="J170" i="6"/>
  <c r="K169" i="6"/>
  <c r="M169" i="6" s="1"/>
  <c r="J169" i="6"/>
  <c r="L169" i="6" s="1"/>
  <c r="B169" i="6"/>
  <c r="K168" i="6"/>
  <c r="M168" i="6" s="1"/>
  <c r="J168" i="6"/>
  <c r="L168" i="6" s="1"/>
  <c r="B168" i="6"/>
  <c r="K167" i="6"/>
  <c r="M167" i="6" s="1"/>
  <c r="J167" i="6"/>
  <c r="L167" i="6" s="1"/>
  <c r="C167" i="6"/>
  <c r="B167" i="6"/>
  <c r="K166" i="6"/>
  <c r="M166" i="6" s="1"/>
  <c r="J166" i="6"/>
  <c r="L166" i="6" s="1"/>
  <c r="B166" i="6"/>
  <c r="K165" i="6"/>
  <c r="M165" i="6" s="1"/>
  <c r="J165" i="6"/>
  <c r="L165" i="6" s="1"/>
  <c r="B165" i="6"/>
  <c r="K145" i="6"/>
  <c r="J145" i="6"/>
  <c r="K144" i="6"/>
  <c r="M144" i="6" s="1"/>
  <c r="J144" i="6"/>
  <c r="L144" i="6" s="1"/>
  <c r="B144" i="6"/>
  <c r="L143" i="6"/>
  <c r="K143" i="6"/>
  <c r="M143" i="6" s="1"/>
  <c r="J143" i="6"/>
  <c r="B143" i="6"/>
  <c r="K142" i="6"/>
  <c r="M142" i="6" s="1"/>
  <c r="J142" i="6"/>
  <c r="L142" i="6" s="1"/>
  <c r="C142" i="6"/>
  <c r="B142" i="6"/>
  <c r="K141" i="6"/>
  <c r="M141" i="6" s="1"/>
  <c r="J141" i="6"/>
  <c r="L141" i="6" s="1"/>
  <c r="B141" i="6"/>
  <c r="K140" i="6"/>
  <c r="M140" i="6" s="1"/>
  <c r="J140" i="6"/>
  <c r="L140" i="6" s="1"/>
  <c r="B140" i="6"/>
  <c r="K120" i="6"/>
  <c r="J120" i="6"/>
  <c r="K119" i="6"/>
  <c r="M119" i="6" s="1"/>
  <c r="J119" i="6"/>
  <c r="L119" i="6" s="1"/>
  <c r="B119" i="6"/>
  <c r="L118" i="6"/>
  <c r="K118" i="6"/>
  <c r="M118" i="6" s="1"/>
  <c r="J118" i="6"/>
  <c r="B118" i="6"/>
  <c r="K117" i="6"/>
  <c r="M117" i="6" s="1"/>
  <c r="J117" i="6"/>
  <c r="L117" i="6" s="1"/>
  <c r="C117" i="6"/>
  <c r="B117" i="6"/>
  <c r="K116" i="6"/>
  <c r="M116" i="6" s="1"/>
  <c r="J116" i="6"/>
  <c r="L116" i="6" s="1"/>
  <c r="B116" i="6"/>
  <c r="K115" i="6"/>
  <c r="M115" i="6" s="1"/>
  <c r="J115" i="6"/>
  <c r="L115" i="6" s="1"/>
  <c r="B115" i="6"/>
  <c r="K95" i="6"/>
  <c r="J95" i="6"/>
  <c r="K94" i="6"/>
  <c r="M94" i="6" s="1"/>
  <c r="J94" i="6"/>
  <c r="L94" i="6" s="1"/>
  <c r="B94" i="6"/>
  <c r="L93" i="6"/>
  <c r="K93" i="6"/>
  <c r="M93" i="6" s="1"/>
  <c r="J93" i="6"/>
  <c r="B93" i="6"/>
  <c r="K92" i="6"/>
  <c r="M92" i="6" s="1"/>
  <c r="J92" i="6"/>
  <c r="L92" i="6" s="1"/>
  <c r="C92" i="6"/>
  <c r="B92" i="6"/>
  <c r="K91" i="6"/>
  <c r="M91" i="6" s="1"/>
  <c r="J91" i="6"/>
  <c r="L91" i="6" s="1"/>
  <c r="B91" i="6"/>
  <c r="K90" i="6"/>
  <c r="M90" i="6" s="1"/>
  <c r="J90" i="6"/>
  <c r="L90" i="6" s="1"/>
  <c r="B90" i="6"/>
  <c r="K70" i="6"/>
  <c r="J70" i="6"/>
  <c r="K69" i="6"/>
  <c r="M69" i="6" s="1"/>
  <c r="J69" i="6"/>
  <c r="L69" i="6" s="1"/>
  <c r="B69" i="6"/>
  <c r="K68" i="6"/>
  <c r="M68" i="6" s="1"/>
  <c r="J68" i="6"/>
  <c r="L68" i="6" s="1"/>
  <c r="B68" i="6"/>
  <c r="K67" i="6"/>
  <c r="M67" i="6" s="1"/>
  <c r="J67" i="6"/>
  <c r="L67" i="6" s="1"/>
  <c r="C67" i="6"/>
  <c r="B67" i="6"/>
  <c r="K66" i="6"/>
  <c r="M66" i="6" s="1"/>
  <c r="J66" i="6"/>
  <c r="L66" i="6" s="1"/>
  <c r="B66" i="6"/>
  <c r="K65" i="6"/>
  <c r="M65" i="6" s="1"/>
  <c r="J65" i="6"/>
  <c r="L65" i="6" s="1"/>
  <c r="B65" i="6"/>
  <c r="K45" i="6"/>
  <c r="J45" i="6"/>
  <c r="K44" i="6"/>
  <c r="M44" i="6" s="1"/>
  <c r="J44" i="6"/>
  <c r="L44" i="6" s="1"/>
  <c r="B44" i="6"/>
  <c r="K43" i="6"/>
  <c r="M43" i="6" s="1"/>
  <c r="J43" i="6"/>
  <c r="L43" i="6" s="1"/>
  <c r="B43" i="6"/>
  <c r="K42" i="6"/>
  <c r="M42" i="6" s="1"/>
  <c r="J42" i="6"/>
  <c r="L42" i="6" s="1"/>
  <c r="C42" i="6"/>
  <c r="B42" i="6"/>
  <c r="K41" i="6"/>
  <c r="M41" i="6" s="1"/>
  <c r="J41" i="6"/>
  <c r="L41" i="6" s="1"/>
  <c r="B41" i="6"/>
  <c r="K40" i="6"/>
  <c r="M40" i="6" s="1"/>
  <c r="J40" i="6"/>
  <c r="L40" i="6" s="1"/>
  <c r="B40" i="6"/>
  <c r="K20" i="6"/>
  <c r="J20" i="6"/>
  <c r="K19" i="6"/>
  <c r="M19" i="6" s="1"/>
  <c r="J19" i="6"/>
  <c r="L19" i="6" s="1"/>
  <c r="B19" i="6"/>
  <c r="K18" i="6"/>
  <c r="M18" i="6" s="1"/>
  <c r="J18" i="6"/>
  <c r="L18" i="6" s="1"/>
  <c r="B18" i="6"/>
  <c r="K17" i="6"/>
  <c r="M17" i="6" s="1"/>
  <c r="J17" i="6"/>
  <c r="L17" i="6" s="1"/>
  <c r="C17" i="6"/>
  <c r="B17" i="6"/>
  <c r="K16" i="6"/>
  <c r="M16" i="6" s="1"/>
  <c r="J16" i="6"/>
  <c r="L16" i="6" s="1"/>
  <c r="B16" i="6"/>
  <c r="K15" i="6"/>
  <c r="M15" i="6" s="1"/>
  <c r="J15" i="6"/>
  <c r="L15" i="6" s="1"/>
  <c r="B15" i="6"/>
  <c r="L295" i="6" l="1"/>
  <c r="I298" i="6" s="1"/>
  <c r="M295" i="6"/>
  <c r="M270" i="6"/>
  <c r="L270" i="6"/>
  <c r="I273" i="6" s="1"/>
  <c r="M245" i="6"/>
  <c r="L245" i="6"/>
  <c r="L220" i="6"/>
  <c r="I223" i="6" s="1"/>
  <c r="M220" i="6"/>
  <c r="M195" i="6"/>
  <c r="L195" i="6"/>
  <c r="I198" i="6" s="1"/>
  <c r="L170" i="6"/>
  <c r="M170" i="6"/>
  <c r="M145" i="6"/>
  <c r="L145" i="6"/>
  <c r="I148" i="6" s="1"/>
  <c r="M120" i="6"/>
  <c r="L120" i="6"/>
  <c r="I123" i="6" s="1"/>
  <c r="L95" i="6"/>
  <c r="I98" i="6" s="1"/>
  <c r="M95" i="6"/>
  <c r="L70" i="6"/>
  <c r="M70" i="6"/>
  <c r="L45" i="6"/>
  <c r="M45" i="6"/>
  <c r="L20" i="6"/>
  <c r="I23" i="6" s="1"/>
  <c r="M20" i="6"/>
  <c r="I22" i="3"/>
  <c r="I248" i="6" l="1"/>
  <c r="I173" i="6"/>
  <c r="I73" i="6"/>
  <c r="I48" i="6"/>
  <c r="I19" i="3"/>
  <c r="I16" i="3"/>
  <c r="I13" i="3"/>
  <c r="I10" i="3"/>
  <c r="I7" i="3"/>
  <c r="I4" i="3"/>
</calcChain>
</file>

<file path=xl/sharedStrings.xml><?xml version="1.0" encoding="utf-8"?>
<sst xmlns="http://schemas.openxmlformats.org/spreadsheetml/2006/main" count="1099" uniqueCount="180">
  <si>
    <t>RN</t>
  </si>
  <si>
    <t>Pooli A</t>
  </si>
  <si>
    <t>Seura</t>
  </si>
  <si>
    <t>Voitot</t>
  </si>
  <si>
    <t>Erät</t>
  </si>
  <si>
    <t>Pisteet</t>
  </si>
  <si>
    <t>Sija</t>
  </si>
  <si>
    <t>1</t>
  </si>
  <si>
    <t>3</t>
  </si>
  <si>
    <t>2</t>
  </si>
  <si>
    <t>4</t>
  </si>
  <si>
    <t>LPTS</t>
  </si>
  <si>
    <t>1. erä</t>
  </si>
  <si>
    <t>2. erä</t>
  </si>
  <si>
    <t>3. erä</t>
  </si>
  <si>
    <t>4. erä</t>
  </si>
  <si>
    <t>5. erä</t>
  </si>
  <si>
    <t>Ottelu</t>
  </si>
  <si>
    <t>Tuomari</t>
  </si>
  <si>
    <t>1-3</t>
  </si>
  <si>
    <t>2-4</t>
  </si>
  <si>
    <t>1-4</t>
  </si>
  <si>
    <t>2-3</t>
  </si>
  <si>
    <t>1-2</t>
  </si>
  <si>
    <t>3-4</t>
  </si>
  <si>
    <t>Pooli B</t>
  </si>
  <si>
    <t>Wega</t>
  </si>
  <si>
    <t>Pooli C</t>
  </si>
  <si>
    <t>Pooli D</t>
  </si>
  <si>
    <t>Vammaispingis SM</t>
  </si>
  <si>
    <t>Kaksinpeli</t>
  </si>
  <si>
    <t>La klo 10:00</t>
  </si>
  <si>
    <t>Ismo Lallo</t>
  </si>
  <si>
    <t>Lallo Ismo</t>
  </si>
  <si>
    <t>TuKa</t>
  </si>
  <si>
    <t>Teuvo Nisula</t>
  </si>
  <si>
    <t>Nisula Teuvo</t>
  </si>
  <si>
    <t>Petri Kantonen</t>
  </si>
  <si>
    <t>Kantonen Petri</t>
  </si>
  <si>
    <t>Auvinen Jari</t>
  </si>
  <si>
    <t>Manner Markku</t>
  </si>
  <si>
    <t>MPS</t>
  </si>
  <si>
    <t>Nuutinen Markku</t>
  </si>
  <si>
    <t>Atlas</t>
  </si>
  <si>
    <t>Viljamaa Janne</t>
  </si>
  <si>
    <t>Pasanen Heikki</t>
  </si>
  <si>
    <t>PT-2000</t>
  </si>
  <si>
    <t>Tammela Kai</t>
  </si>
  <si>
    <t>Sunilan Sisu</t>
  </si>
  <si>
    <t>Räsänen Pekka</t>
  </si>
  <si>
    <t>Nikitin Jouko</t>
  </si>
  <si>
    <t>Virtanen Olli</t>
  </si>
  <si>
    <t>Mikkonen Petri</t>
  </si>
  <si>
    <t>Lipi</t>
  </si>
  <si>
    <t>Farin Sakari</t>
  </si>
  <si>
    <t>Savolainen Jorma</t>
  </si>
  <si>
    <t>ei ole</t>
  </si>
  <si>
    <t>Lahtinen Rita</t>
  </si>
  <si>
    <t>Jyväskylä</t>
  </si>
  <si>
    <t>Joukkue</t>
  </si>
  <si>
    <t>Rating</t>
  </si>
  <si>
    <t>Ratingsija</t>
  </si>
  <si>
    <t>Tuka</t>
  </si>
  <si>
    <t>Pekka Räsänen</t>
  </si>
  <si>
    <t>Yhteensä:</t>
  </si>
  <si>
    <t>Markku Manner</t>
  </si>
  <si>
    <t>Sakari Farin</t>
  </si>
  <si>
    <t>Janne Viljamaa</t>
  </si>
  <si>
    <t>Markku Nuutinen</t>
  </si>
  <si>
    <t>Olli Virtanen</t>
  </si>
  <si>
    <t>Jari Auvinen</t>
  </si>
  <si>
    <t>Petri Mikkonen</t>
  </si>
  <si>
    <t>Kai Tammela</t>
  </si>
  <si>
    <t>Rita Lahtinen</t>
  </si>
  <si>
    <t>Jouko Nikitin</t>
  </si>
  <si>
    <t>Lallo/Räsänen</t>
  </si>
  <si>
    <t>Manner/Nisula</t>
  </si>
  <si>
    <t>TuKa/Atlas</t>
  </si>
  <si>
    <t>MPS/LPTS</t>
  </si>
  <si>
    <t>Kantonen/Farin</t>
  </si>
  <si>
    <t>Wega/Atlas</t>
  </si>
  <si>
    <t>Viljamaa/Nuutinen</t>
  </si>
  <si>
    <t>Mikkonen/Tammela</t>
  </si>
  <si>
    <t>LiPi/SuSi</t>
  </si>
  <si>
    <t>Lahtinen/Nikitin</t>
  </si>
  <si>
    <t>J:kylä/Atlas</t>
  </si>
  <si>
    <t>La klo 13</t>
  </si>
  <si>
    <t>Kilpailu</t>
  </si>
  <si>
    <t>Luokka</t>
  </si>
  <si>
    <t>Pvm</t>
  </si>
  <si>
    <t>Nimi</t>
  </si>
  <si>
    <t>A1</t>
  </si>
  <si>
    <t>B2</t>
  </si>
  <si>
    <t>A2</t>
  </si>
  <si>
    <t>B1</t>
  </si>
  <si>
    <t>Vammaispingiksen SM</t>
  </si>
  <si>
    <t>C1</t>
  </si>
  <si>
    <t>C2</t>
  </si>
  <si>
    <t>D1</t>
  </si>
  <si>
    <t>D2</t>
  </si>
  <si>
    <t>Suomen Pöytätennisliitto</t>
  </si>
  <si>
    <t>KILPAILU</t>
  </si>
  <si>
    <t>Joukkuepöytäkirja</t>
  </si>
  <si>
    <t>JÄRJESTÄJÄ</t>
  </si>
  <si>
    <t>2-pelaajan joukkueille</t>
  </si>
  <si>
    <t>LUOKKA</t>
  </si>
  <si>
    <t>PÄIVÄ</t>
  </si>
  <si>
    <t xml:space="preserve"> klo</t>
  </si>
  <si>
    <t>Joukkue ja pelaajanimet kokonaan</t>
  </si>
  <si>
    <t>Koti</t>
  </si>
  <si>
    <t>Vieras</t>
  </si>
  <si>
    <t>A</t>
  </si>
  <si>
    <t>X</t>
  </si>
  <si>
    <t>B</t>
  </si>
  <si>
    <t>Y</t>
  </si>
  <si>
    <t>Nelinpelin pelaajat</t>
  </si>
  <si>
    <t>Vain erien jäännöspisteet (-0 vaatii eteen tekstimuotoilupilkun ')</t>
  </si>
  <si>
    <t>OTTELUT</t>
  </si>
  <si>
    <t xml:space="preserve">1. </t>
  </si>
  <si>
    <t>2.</t>
  </si>
  <si>
    <t xml:space="preserve">3. </t>
  </si>
  <si>
    <t xml:space="preserve">4. </t>
  </si>
  <si>
    <t xml:space="preserve">5. </t>
  </si>
  <si>
    <t>K</t>
  </si>
  <si>
    <t>V</t>
  </si>
  <si>
    <t>A-X</t>
  </si>
  <si>
    <t>B-Y</t>
  </si>
  <si>
    <t>Nelinp</t>
  </si>
  <si>
    <t>A-Y</t>
  </si>
  <si>
    <t>B-X</t>
  </si>
  <si>
    <t>Tulos</t>
  </si>
  <si>
    <t>Allekirjoitukset</t>
  </si>
  <si>
    <t>Kotijoukkue</t>
  </si>
  <si>
    <t>Vierasjoukkue</t>
  </si>
  <si>
    <t>Voittaja</t>
  </si>
  <si>
    <t>Virtanen/Auvinen/Savolainen</t>
  </si>
  <si>
    <t>3-1</t>
  </si>
  <si>
    <t>3-2</t>
  </si>
  <si>
    <t>3-0</t>
  </si>
  <si>
    <t>0</t>
  </si>
  <si>
    <t>Nuutinen/Viljamaa</t>
  </si>
  <si>
    <t>Nisula/Manner</t>
  </si>
  <si>
    <t>LPTS/MPS</t>
  </si>
  <si>
    <t>Joukkue, Lohko A</t>
  </si>
  <si>
    <t>Jorma Savolainen</t>
  </si>
  <si>
    <t>Virtanen/ Auvinen/Savolainen</t>
  </si>
  <si>
    <t>Räsänen/Lallo</t>
  </si>
  <si>
    <t>Joukkue, alkulohko B</t>
  </si>
  <si>
    <t>Tammela/Mikkonen</t>
  </si>
  <si>
    <t>Nikitin/Lahtinen</t>
  </si>
  <si>
    <t>Joukkue, alkulohko b</t>
  </si>
  <si>
    <t>Joukkue, semifinaali</t>
  </si>
  <si>
    <t>Joukkue,finaali</t>
  </si>
  <si>
    <t>12-10</t>
  </si>
  <si>
    <t>5-11</t>
  </si>
  <si>
    <t>9-11</t>
  </si>
  <si>
    <t>11-5</t>
  </si>
  <si>
    <t>11-7</t>
  </si>
  <si>
    <t>11-8</t>
  </si>
  <si>
    <t>11-4</t>
  </si>
  <si>
    <t>11-2</t>
  </si>
  <si>
    <t>11-6</t>
  </si>
  <si>
    <t>15-13</t>
  </si>
  <si>
    <t>6-11</t>
  </si>
  <si>
    <t>8-11</t>
  </si>
  <si>
    <t>10-12</t>
  </si>
  <si>
    <t>11-9</t>
  </si>
  <si>
    <t>2-11</t>
  </si>
  <si>
    <t>4-11</t>
  </si>
  <si>
    <t>0-3</t>
  </si>
  <si>
    <t>14-12</t>
  </si>
  <si>
    <t>11-1</t>
  </si>
  <si>
    <t>11-3</t>
  </si>
  <si>
    <t>2,6,8</t>
  </si>
  <si>
    <t>-4,-7,5,9,7</t>
  </si>
  <si>
    <t>9,-6,6,8</t>
  </si>
  <si>
    <t>6,5,7</t>
  </si>
  <si>
    <t>8,4,2</t>
  </si>
  <si>
    <t>7,-6,5,11</t>
  </si>
  <si>
    <t>5,4,9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</si>
</sst>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_)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sz val="10"/>
      <color rgb="FF00000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</fills>
  <borders count="63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dashed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ashed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ashed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dashed">
        <color indexed="8"/>
      </left>
      <right style="thin">
        <color indexed="64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2" fillId="0" borderId="0"/>
  </cellStyleXfs>
  <cellXfs count="164">
    <xf numFmtId="0" fontId="0" fillId="0" borderId="0" xfId="0"/>
    <xf numFmtId="49" fontId="5" fillId="0" borderId="17" xfId="0" applyNumberFormat="1" applyFont="1" applyFill="1" applyBorder="1" applyAlignment="1" applyProtection="1">
      <alignment horizontal="left"/>
    </xf>
    <xf numFmtId="0" fontId="0" fillId="0" borderId="0" xfId="0"/>
    <xf numFmtId="49" fontId="2" fillId="0" borderId="1" xfId="0" applyNumberFormat="1" applyFont="1" applyFill="1" applyBorder="1" applyAlignment="1" applyProtection="1">
      <alignment horizontal="left"/>
    </xf>
    <xf numFmtId="49" fontId="3" fillId="0" borderId="2" xfId="0" applyNumberFormat="1" applyFont="1" applyFill="1" applyBorder="1" applyAlignment="1" applyProtection="1">
      <alignment horizontal="left"/>
    </xf>
    <xf numFmtId="49" fontId="3" fillId="0" borderId="3" xfId="0" applyNumberFormat="1" applyFont="1" applyFill="1" applyBorder="1" applyAlignment="1" applyProtection="1">
      <alignment horizontal="left"/>
    </xf>
    <xf numFmtId="49" fontId="3" fillId="0" borderId="4" xfId="0" applyNumberFormat="1" applyFont="1" applyFill="1" applyBorder="1" applyAlignment="1" applyProtection="1">
      <alignment horizontal="left"/>
    </xf>
    <xf numFmtId="49" fontId="2" fillId="0" borderId="5" xfId="0" applyNumberFormat="1" applyFont="1" applyFill="1" applyBorder="1" applyAlignment="1" applyProtection="1">
      <alignment horizontal="left"/>
    </xf>
    <xf numFmtId="49" fontId="2" fillId="0" borderId="0" xfId="0" applyNumberFormat="1" applyFont="1" applyFill="1" applyBorder="1" applyAlignment="1" applyProtection="1">
      <alignment horizontal="left"/>
    </xf>
    <xf numFmtId="49" fontId="4" fillId="0" borderId="0" xfId="0" applyNumberFormat="1" applyFont="1" applyFill="1" applyBorder="1" applyAlignment="1" applyProtection="1">
      <alignment horizontal="left"/>
    </xf>
    <xf numFmtId="49" fontId="4" fillId="0" borderId="6" xfId="0" applyNumberFormat="1" applyFont="1" applyFill="1" applyBorder="1" applyAlignment="1" applyProtection="1">
      <alignment horizontal="left"/>
    </xf>
    <xf numFmtId="49" fontId="4" fillId="0" borderId="7" xfId="0" applyNumberFormat="1" applyFont="1" applyFill="1" applyBorder="1" applyAlignment="1" applyProtection="1">
      <alignment horizontal="left"/>
    </xf>
    <xf numFmtId="49" fontId="4" fillId="0" borderId="8" xfId="0" applyNumberFormat="1" applyFont="1" applyFill="1" applyBorder="1" applyAlignment="1" applyProtection="1">
      <alignment horizontal="left"/>
    </xf>
    <xf numFmtId="49" fontId="4" fillId="0" borderId="9" xfId="0" applyNumberFormat="1" applyFont="1" applyFill="1" applyBorder="1" applyAlignment="1" applyProtection="1">
      <alignment horizontal="left"/>
    </xf>
    <xf numFmtId="49" fontId="4" fillId="0" borderId="10" xfId="0" applyNumberFormat="1" applyFont="1" applyFill="1" applyBorder="1" applyAlignment="1" applyProtection="1">
      <alignment horizontal="right"/>
    </xf>
    <xf numFmtId="49" fontId="2" fillId="0" borderId="11" xfId="0" applyNumberFormat="1" applyFont="1" applyFill="1" applyBorder="1" applyAlignment="1" applyProtection="1">
      <alignment horizontal="left"/>
    </xf>
    <xf numFmtId="49" fontId="2" fillId="0" borderId="12" xfId="0" applyNumberFormat="1" applyFont="1" applyFill="1" applyBorder="1" applyAlignment="1" applyProtection="1">
      <alignment horizontal="left"/>
    </xf>
    <xf numFmtId="49" fontId="5" fillId="0" borderId="13" xfId="0" applyNumberFormat="1" applyFont="1" applyFill="1" applyBorder="1" applyAlignment="1" applyProtection="1">
      <alignment horizontal="left"/>
    </xf>
    <xf numFmtId="49" fontId="5" fillId="0" borderId="5" xfId="0" applyNumberFormat="1" applyFont="1" applyFill="1" applyBorder="1" applyAlignment="1" applyProtection="1">
      <alignment horizontal="left"/>
    </xf>
    <xf numFmtId="49" fontId="5" fillId="0" borderId="0" xfId="0" applyNumberFormat="1" applyFont="1" applyFill="1" applyBorder="1" applyAlignment="1" applyProtection="1">
      <alignment horizontal="left"/>
    </xf>
    <xf numFmtId="49" fontId="5" fillId="0" borderId="1" xfId="0" applyNumberFormat="1" applyFont="1" applyFill="1" applyBorder="1" applyAlignment="1" applyProtection="1">
      <alignment horizontal="left"/>
    </xf>
    <xf numFmtId="49" fontId="5" fillId="0" borderId="14" xfId="0" applyNumberFormat="1" applyFont="1" applyFill="1" applyBorder="1" applyAlignment="1" applyProtection="1">
      <alignment horizontal="left"/>
    </xf>
    <xf numFmtId="49" fontId="5" fillId="0" borderId="12" xfId="0" applyNumberFormat="1" applyFont="1" applyFill="1" applyBorder="1" applyAlignment="1" applyProtection="1">
      <alignment horizontal="left"/>
    </xf>
    <xf numFmtId="49" fontId="5" fillId="0" borderId="11" xfId="0" applyNumberFormat="1" applyFont="1" applyFill="1" applyBorder="1" applyAlignment="1" applyProtection="1">
      <alignment horizontal="left"/>
    </xf>
    <xf numFmtId="49" fontId="5" fillId="0" borderId="14" xfId="0" applyNumberFormat="1" applyFont="1" applyFill="1" applyBorder="1" applyAlignment="1" applyProtection="1">
      <alignment horizontal="center"/>
    </xf>
    <xf numFmtId="0" fontId="1" fillId="0" borderId="0" xfId="0" applyFont="1"/>
    <xf numFmtId="49" fontId="5" fillId="0" borderId="18" xfId="0" applyNumberFormat="1" applyFont="1" applyFill="1" applyBorder="1" applyAlignment="1" applyProtection="1">
      <alignment horizontal="left"/>
    </xf>
    <xf numFmtId="49" fontId="5" fillId="0" borderId="16" xfId="0" applyNumberFormat="1" applyFont="1" applyFill="1" applyBorder="1" applyAlignment="1" applyProtection="1">
      <alignment horizontal="left"/>
    </xf>
    <xf numFmtId="49" fontId="5" fillId="0" borderId="15" xfId="0" applyNumberFormat="1" applyFont="1" applyFill="1" applyBorder="1" applyAlignment="1" applyProtection="1">
      <alignment horizontal="left"/>
    </xf>
    <xf numFmtId="0" fontId="0" fillId="0" borderId="0" xfId="0" applyAlignment="1">
      <alignment horizontal="center"/>
    </xf>
    <xf numFmtId="49" fontId="5" fillId="0" borderId="16" xfId="0" applyNumberFormat="1" applyFont="1" applyFill="1" applyBorder="1" applyAlignment="1" applyProtection="1">
      <alignment horizontal="left" vertical="top"/>
    </xf>
    <xf numFmtId="49" fontId="5" fillId="0" borderId="0" xfId="0" applyNumberFormat="1" applyFont="1" applyFill="1" applyBorder="1" applyAlignment="1" applyProtection="1">
      <alignment horizontal="left" vertical="top"/>
    </xf>
    <xf numFmtId="49" fontId="5" fillId="0" borderId="11" xfId="0" applyNumberFormat="1" applyFont="1" applyFill="1" applyBorder="1" applyAlignment="1" applyProtection="1">
      <alignment horizontal="left" vertical="top"/>
    </xf>
    <xf numFmtId="49" fontId="5" fillId="0" borderId="1" xfId="0" applyNumberFormat="1" applyFont="1" applyFill="1" applyBorder="1" applyAlignment="1" applyProtection="1">
      <alignment horizontal="left" vertical="top"/>
    </xf>
    <xf numFmtId="49" fontId="5" fillId="0" borderId="13" xfId="0" applyNumberFormat="1" applyFont="1" applyFill="1" applyBorder="1" applyAlignment="1" applyProtection="1">
      <alignment horizontal="left" vertical="top"/>
    </xf>
    <xf numFmtId="49" fontId="5" fillId="0" borderId="14" xfId="0" applyNumberFormat="1" applyFont="1" applyFill="1" applyBorder="1" applyAlignment="1" applyProtection="1">
      <alignment horizontal="left" vertical="top"/>
    </xf>
    <xf numFmtId="49" fontId="5" fillId="0" borderId="15" xfId="0" applyNumberFormat="1" applyFont="1" applyFill="1" applyBorder="1" applyAlignment="1" applyProtection="1">
      <alignment horizontal="left" vertical="top"/>
    </xf>
    <xf numFmtId="0" fontId="6" fillId="0" borderId="0" xfId="0" applyFont="1" applyBorder="1" applyAlignment="1">
      <alignment horizontal="center" vertical="top"/>
    </xf>
    <xf numFmtId="0" fontId="7" fillId="0" borderId="0" xfId="0" applyFont="1"/>
    <xf numFmtId="0" fontId="0" fillId="0" borderId="0" xfId="0" applyFont="1"/>
    <xf numFmtId="0" fontId="6" fillId="0" borderId="16" xfId="0" applyFont="1" applyBorder="1" applyAlignment="1">
      <alignment horizontal="left" vertical="top"/>
    </xf>
    <xf numFmtId="0" fontId="0" fillId="0" borderId="0" xfId="0" applyAlignment="1">
      <alignment horizontal="left"/>
    </xf>
    <xf numFmtId="0" fontId="6" fillId="0" borderId="0" xfId="0" applyFont="1" applyBorder="1" applyAlignment="1">
      <alignment horizontal="left" vertical="top"/>
    </xf>
    <xf numFmtId="0" fontId="7" fillId="0" borderId="0" xfId="0" applyFont="1" applyAlignment="1">
      <alignment horizontal="center"/>
    </xf>
    <xf numFmtId="0" fontId="0" fillId="0" borderId="0" xfId="0" applyBorder="1"/>
    <xf numFmtId="0" fontId="0" fillId="0" borderId="19" xfId="0" applyBorder="1"/>
    <xf numFmtId="0" fontId="9" fillId="0" borderId="0" xfId="1" applyFont="1"/>
    <xf numFmtId="0" fontId="9" fillId="0" borderId="22" xfId="1" applyFont="1" applyBorder="1" applyAlignment="1">
      <alignment horizontal="left"/>
    </xf>
    <xf numFmtId="0" fontId="9" fillId="0" borderId="23" xfId="1" applyFont="1" applyBorder="1" applyAlignment="1">
      <alignment horizontal="left"/>
    </xf>
    <xf numFmtId="0" fontId="9" fillId="0" borderId="0" xfId="1" applyFont="1" applyAlignment="1">
      <alignment horizontal="left"/>
    </xf>
    <xf numFmtId="0" fontId="9" fillId="0" borderId="24" xfId="1" applyFont="1" applyBorder="1" applyAlignment="1">
      <alignment horizontal="left"/>
    </xf>
    <xf numFmtId="0" fontId="9" fillId="0" borderId="26" xfId="1" applyFont="1" applyBorder="1" applyAlignment="1">
      <alignment horizontal="left"/>
    </xf>
    <xf numFmtId="0" fontId="9" fillId="0" borderId="27" xfId="1" applyFont="1" applyBorder="1" applyAlignment="1">
      <alignment horizontal="left"/>
    </xf>
    <xf numFmtId="0" fontId="9" fillId="0" borderId="28" xfId="1" applyFont="1" applyBorder="1" applyAlignment="1">
      <alignment horizontal="left"/>
    </xf>
    <xf numFmtId="14" fontId="9" fillId="0" borderId="25" xfId="1" applyNumberFormat="1" applyFont="1" applyBorder="1" applyAlignment="1">
      <alignment horizontal="left"/>
    </xf>
    <xf numFmtId="49" fontId="9" fillId="0" borderId="21" xfId="1" applyNumberFormat="1" applyFont="1" applyBorder="1" applyAlignment="1">
      <alignment horizontal="center"/>
    </xf>
    <xf numFmtId="0" fontId="9" fillId="0" borderId="29" xfId="1" applyFont="1" applyBorder="1" applyAlignment="1">
      <alignment horizontal="center"/>
    </xf>
    <xf numFmtId="49" fontId="9" fillId="0" borderId="29" xfId="1" applyNumberFormat="1" applyFont="1" applyBorder="1" applyAlignment="1">
      <alignment horizontal="center"/>
    </xf>
    <xf numFmtId="49" fontId="9" fillId="0" borderId="30" xfId="1" applyNumberFormat="1" applyFont="1" applyBorder="1" applyAlignment="1">
      <alignment horizontal="center"/>
    </xf>
    <xf numFmtId="49" fontId="9" fillId="0" borderId="25" xfId="1" applyNumberFormat="1" applyFont="1" applyBorder="1" applyAlignment="1">
      <alignment horizontal="center"/>
    </xf>
    <xf numFmtId="49" fontId="9" fillId="0" borderId="0" xfId="1" applyNumberFormat="1" applyFont="1" applyAlignment="1">
      <alignment horizontal="center"/>
    </xf>
    <xf numFmtId="0" fontId="9" fillId="0" borderId="31" xfId="1" applyFont="1" applyBorder="1" applyAlignment="1">
      <alignment horizontal="center"/>
    </xf>
    <xf numFmtId="49" fontId="9" fillId="0" borderId="32" xfId="1" applyNumberFormat="1" applyFont="1" applyBorder="1" applyAlignment="1">
      <alignment horizontal="center"/>
    </xf>
    <xf numFmtId="0" fontId="9" fillId="0" borderId="34" xfId="1" applyFont="1" applyBorder="1" applyAlignment="1">
      <alignment horizontal="center"/>
    </xf>
    <xf numFmtId="49" fontId="9" fillId="0" borderId="35" xfId="1" applyNumberFormat="1" applyFont="1" applyBorder="1" applyAlignment="1">
      <alignment horizontal="center"/>
    </xf>
    <xf numFmtId="49" fontId="9" fillId="0" borderId="36" xfId="1" applyNumberFormat="1" applyFont="1" applyBorder="1" applyAlignment="1">
      <alignment horizontal="center"/>
    </xf>
    <xf numFmtId="0" fontId="9" fillId="0" borderId="37" xfId="1" applyFont="1" applyBorder="1" applyAlignment="1">
      <alignment horizontal="left"/>
    </xf>
    <xf numFmtId="49" fontId="2" fillId="0" borderId="29" xfId="1" applyNumberFormat="1" applyFont="1" applyBorder="1" applyAlignment="1">
      <alignment horizontal="center"/>
    </xf>
    <xf numFmtId="49" fontId="2" fillId="0" borderId="31" xfId="1" applyNumberFormat="1" applyFont="1" applyBorder="1" applyAlignment="1">
      <alignment horizontal="center"/>
    </xf>
    <xf numFmtId="0" fontId="10" fillId="0" borderId="20" xfId="1" applyFont="1" applyBorder="1" applyAlignment="1">
      <alignment horizontal="left"/>
    </xf>
    <xf numFmtId="0" fontId="10" fillId="0" borderId="20" xfId="1" applyFont="1" applyFill="1" applyBorder="1" applyAlignment="1">
      <alignment horizontal="left"/>
    </xf>
    <xf numFmtId="0" fontId="2" fillId="0" borderId="0" xfId="1" applyFont="1" applyAlignment="1">
      <alignment horizontal="center"/>
    </xf>
    <xf numFmtId="49" fontId="2" fillId="0" borderId="0" xfId="1" applyNumberFormat="1" applyFont="1" applyAlignment="1">
      <alignment horizontal="center"/>
    </xf>
    <xf numFmtId="49" fontId="2" fillId="0" borderId="33" xfId="1" applyNumberFormat="1" applyFont="1" applyBorder="1" applyAlignment="1">
      <alignment horizontal="center"/>
    </xf>
    <xf numFmtId="0" fontId="11" fillId="0" borderId="38" xfId="0" applyFont="1" applyBorder="1" applyProtection="1"/>
    <xf numFmtId="0" fontId="0" fillId="0" borderId="38" xfId="0" applyBorder="1"/>
    <xf numFmtId="0" fontId="0" fillId="0" borderId="38" xfId="0" applyBorder="1" applyProtection="1"/>
    <xf numFmtId="0" fontId="0" fillId="0" borderId="39" xfId="0" applyBorder="1"/>
    <xf numFmtId="0" fontId="10" fillId="0" borderId="0" xfId="0" applyFont="1" applyBorder="1" applyProtection="1"/>
    <xf numFmtId="0" fontId="0" fillId="0" borderId="0" xfId="0" applyBorder="1" applyProtection="1"/>
    <xf numFmtId="0" fontId="12" fillId="0" borderId="17" xfId="0" applyFont="1" applyFill="1" applyBorder="1" applyProtection="1"/>
    <xf numFmtId="0" fontId="11" fillId="0" borderId="12" xfId="0" applyFont="1" applyFill="1" applyBorder="1" applyProtection="1"/>
    <xf numFmtId="0" fontId="0" fillId="0" borderId="41" xfId="0" applyBorder="1"/>
    <xf numFmtId="0" fontId="13" fillId="0" borderId="0" xfId="0" applyFont="1" applyBorder="1" applyProtection="1"/>
    <xf numFmtId="0" fontId="11" fillId="0" borderId="0" xfId="0" applyFont="1" applyBorder="1"/>
    <xf numFmtId="0" fontId="9" fillId="0" borderId="0" xfId="0" applyFont="1" applyBorder="1" applyAlignment="1" applyProtection="1">
      <alignment horizontal="center"/>
    </xf>
    <xf numFmtId="0" fontId="0" fillId="0" borderId="12" xfId="0" applyFill="1" applyBorder="1" applyProtection="1"/>
    <xf numFmtId="0" fontId="2" fillId="0" borderId="12" xfId="0" applyFont="1" applyFill="1" applyBorder="1" applyAlignment="1" applyProtection="1">
      <alignment horizontal="center"/>
      <protection locked="0"/>
    </xf>
    <xf numFmtId="0" fontId="14" fillId="0" borderId="0" xfId="0" applyFont="1" applyBorder="1" applyProtection="1"/>
    <xf numFmtId="0" fontId="0" fillId="0" borderId="42" xfId="0" applyBorder="1"/>
    <xf numFmtId="2" fontId="2" fillId="0" borderId="43" xfId="0" applyNumberFormat="1" applyFont="1" applyFill="1" applyBorder="1" applyAlignment="1">
      <alignment horizontal="center" vertical="center"/>
    </xf>
    <xf numFmtId="0" fontId="11" fillId="0" borderId="18" xfId="0" applyFont="1" applyFill="1" applyBorder="1" applyAlignment="1" applyProtection="1">
      <alignment horizontal="left" vertical="center" indent="2"/>
      <protection locked="0"/>
    </xf>
    <xf numFmtId="0" fontId="2" fillId="0" borderId="13" xfId="0" applyFont="1" applyFill="1" applyBorder="1" applyAlignment="1">
      <alignment horizontal="center" vertical="center"/>
    </xf>
    <xf numFmtId="2" fontId="2" fillId="0" borderId="44" xfId="0" applyNumberFormat="1" applyFont="1" applyFill="1" applyBorder="1" applyAlignment="1">
      <alignment horizontal="center"/>
    </xf>
    <xf numFmtId="0" fontId="2" fillId="0" borderId="18" xfId="0" applyFont="1" applyFill="1" applyBorder="1" applyAlignment="1" applyProtection="1">
      <protection locked="0"/>
    </xf>
    <xf numFmtId="0" fontId="2" fillId="0" borderId="0" xfId="0" applyFont="1" applyFill="1" applyBorder="1" applyAlignment="1">
      <alignment horizontal="center"/>
    </xf>
    <xf numFmtId="2" fontId="2" fillId="0" borderId="45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2" fontId="2" fillId="0" borderId="16" xfId="0" applyNumberFormat="1" applyFont="1" applyFill="1" applyBorder="1" applyAlignment="1">
      <alignment horizontal="left"/>
    </xf>
    <xf numFmtId="2" fontId="0" fillId="0" borderId="0" xfId="0" applyNumberFormat="1" applyFill="1" applyBorder="1" applyAlignment="1" applyProtection="1">
      <alignment horizontal="left"/>
      <protection locked="0"/>
    </xf>
    <xf numFmtId="0" fontId="0" fillId="0" borderId="1" xfId="0" applyFill="1" applyBorder="1" applyProtection="1">
      <protection locked="0"/>
    </xf>
    <xf numFmtId="2" fontId="0" fillId="0" borderId="0" xfId="0" applyNumberFormat="1" applyFill="1" applyBorder="1"/>
    <xf numFmtId="0" fontId="0" fillId="0" borderId="0" xfId="0" applyFill="1" applyBorder="1" applyAlignment="1" applyProtection="1">
      <protection locked="0"/>
    </xf>
    <xf numFmtId="2" fontId="2" fillId="0" borderId="43" xfId="0" applyNumberFormat="1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15" fillId="0" borderId="0" xfId="0" applyFont="1" applyBorder="1" applyProtection="1"/>
    <xf numFmtId="0" fontId="11" fillId="0" borderId="0" xfId="0" applyFont="1" applyBorder="1" applyAlignment="1" applyProtection="1">
      <alignment horizontal="left"/>
    </xf>
    <xf numFmtId="0" fontId="2" fillId="0" borderId="0" xfId="0" applyFont="1" applyBorder="1" applyProtection="1"/>
    <xf numFmtId="0" fontId="9" fillId="0" borderId="13" xfId="0" applyFont="1" applyBorder="1" applyAlignment="1" applyProtection="1">
      <alignment horizontal="center"/>
    </xf>
    <xf numFmtId="0" fontId="10" fillId="0" borderId="13" xfId="0" applyFont="1" applyBorder="1" applyAlignment="1" applyProtection="1">
      <alignment horizontal="center"/>
    </xf>
    <xf numFmtId="0" fontId="10" fillId="0" borderId="46" xfId="0" applyFont="1" applyBorder="1" applyAlignment="1" applyProtection="1">
      <alignment horizontal="center"/>
    </xf>
    <xf numFmtId="0" fontId="2" fillId="0" borderId="16" xfId="0" applyFont="1" applyBorder="1" applyAlignment="1">
      <alignment horizontal="center"/>
    </xf>
    <xf numFmtId="0" fontId="12" fillId="0" borderId="12" xfId="0" applyFont="1" applyBorder="1" applyProtection="1"/>
    <xf numFmtId="0" fontId="12" fillId="0" borderId="12" xfId="0" applyNumberFormat="1" applyFont="1" applyBorder="1" applyProtection="1"/>
    <xf numFmtId="0" fontId="12" fillId="0" borderId="18" xfId="0" applyFont="1" applyBorder="1" applyProtection="1"/>
    <xf numFmtId="165" fontId="2" fillId="2" borderId="13" xfId="0" applyNumberFormat="1" applyFont="1" applyFill="1" applyBorder="1" applyAlignment="1" applyProtection="1">
      <alignment horizontal="center"/>
      <protection locked="0"/>
    </xf>
    <xf numFmtId="0" fontId="2" fillId="0" borderId="47" xfId="0" applyFont="1" applyBorder="1" applyAlignment="1" applyProtection="1">
      <alignment horizontal="center"/>
    </xf>
    <xf numFmtId="0" fontId="2" fillId="0" borderId="48" xfId="0" applyNumberFormat="1" applyFont="1" applyBorder="1" applyAlignment="1">
      <alignment horizontal="center"/>
    </xf>
    <xf numFmtId="0" fontId="10" fillId="0" borderId="49" xfId="0" applyFont="1" applyFill="1" applyBorder="1" applyAlignment="1" applyProtection="1">
      <alignment horizontal="center"/>
    </xf>
    <xf numFmtId="0" fontId="10" fillId="0" borderId="40" xfId="0" applyFont="1" applyFill="1" applyBorder="1" applyAlignment="1" applyProtection="1">
      <alignment horizontal="center"/>
    </xf>
    <xf numFmtId="165" fontId="2" fillId="2" borderId="15" xfId="0" applyNumberFormat="1" applyFont="1" applyFill="1" applyBorder="1" applyAlignment="1" applyProtection="1">
      <alignment horizontal="center"/>
      <protection locked="0"/>
    </xf>
    <xf numFmtId="0" fontId="16" fillId="0" borderId="20" xfId="0" applyFont="1" applyBorder="1" applyAlignment="1">
      <alignment horizontal="center"/>
    </xf>
    <xf numFmtId="0" fontId="12" fillId="0" borderId="50" xfId="0" applyNumberFormat="1" applyFont="1" applyBorder="1" applyAlignment="1" applyProtection="1">
      <alignment horizontal="left"/>
    </xf>
    <xf numFmtId="0" fontId="12" fillId="0" borderId="12" xfId="0" applyNumberFormat="1" applyFont="1" applyBorder="1" applyAlignment="1" applyProtection="1">
      <alignment horizontal="left"/>
    </xf>
    <xf numFmtId="0" fontId="0" fillId="0" borderId="14" xfId="0" applyNumberFormat="1" applyBorder="1" applyAlignment="1" applyProtection="1">
      <alignment horizontal="left"/>
    </xf>
    <xf numFmtId="165" fontId="2" fillId="2" borderId="13" xfId="0" applyNumberFormat="1" applyFont="1" applyFill="1" applyBorder="1" applyAlignment="1" applyProtection="1">
      <alignment horizontal="center" vertical="center"/>
      <protection locked="0"/>
    </xf>
    <xf numFmtId="165" fontId="2" fillId="2" borderId="51" xfId="0" applyNumberFormat="1" applyFont="1" applyFill="1" applyBorder="1" applyAlignment="1" applyProtection="1">
      <alignment horizontal="center" vertical="center"/>
      <protection locked="0"/>
    </xf>
    <xf numFmtId="165" fontId="2" fillId="2" borderId="15" xfId="0" applyNumberFormat="1" applyFont="1" applyFill="1" applyBorder="1" applyAlignment="1" applyProtection="1">
      <alignment horizontal="center" vertical="center"/>
      <protection locked="0"/>
    </xf>
    <xf numFmtId="165" fontId="2" fillId="2" borderId="52" xfId="0" applyNumberFormat="1" applyFont="1" applyFill="1" applyBorder="1" applyAlignment="1" applyProtection="1">
      <alignment horizontal="center"/>
      <protection locked="0"/>
    </xf>
    <xf numFmtId="165" fontId="2" fillId="2" borderId="13" xfId="0" quotePrefix="1" applyNumberFormat="1" applyFont="1" applyFill="1" applyBorder="1" applyAlignment="1" applyProtection="1">
      <alignment horizontal="center"/>
      <protection locked="0"/>
    </xf>
    <xf numFmtId="0" fontId="2" fillId="0" borderId="53" xfId="0" applyNumberFormat="1" applyFont="1" applyBorder="1" applyAlignment="1">
      <alignment horizontal="center"/>
    </xf>
    <xf numFmtId="0" fontId="10" fillId="0" borderId="17" xfId="0" applyFont="1" applyBorder="1" applyProtection="1"/>
    <xf numFmtId="0" fontId="0" fillId="0" borderId="12" xfId="0" applyBorder="1"/>
    <xf numFmtId="0" fontId="11" fillId="0" borderId="54" xfId="0" applyFont="1" applyFill="1" applyBorder="1" applyAlignment="1" applyProtection="1">
      <alignment horizontal="center"/>
    </xf>
    <xf numFmtId="0" fontId="11" fillId="0" borderId="55" xfId="0" applyFont="1" applyFill="1" applyBorder="1" applyAlignment="1" applyProtection="1">
      <alignment horizontal="center"/>
    </xf>
    <xf numFmtId="0" fontId="11" fillId="3" borderId="56" xfId="0" applyFont="1" applyFill="1" applyBorder="1" applyAlignment="1" applyProtection="1">
      <alignment horizontal="center"/>
    </xf>
    <xf numFmtId="0" fontId="11" fillId="3" borderId="57" xfId="0" applyFont="1" applyFill="1" applyBorder="1" applyAlignment="1" applyProtection="1">
      <alignment horizontal="center"/>
    </xf>
    <xf numFmtId="0" fontId="12" fillId="0" borderId="0" xfId="0" applyFont="1" applyBorder="1" applyProtection="1"/>
    <xf numFmtId="0" fontId="12" fillId="0" borderId="0" xfId="0" applyFont="1" applyBorder="1"/>
    <xf numFmtId="0" fontId="2" fillId="0" borderId="0" xfId="0" applyFont="1" applyBorder="1"/>
    <xf numFmtId="0" fontId="0" fillId="0" borderId="60" xfId="0" applyFill="1" applyBorder="1" applyProtection="1">
      <protection locked="0"/>
    </xf>
    <xf numFmtId="0" fontId="17" fillId="0" borderId="61" xfId="0" applyFont="1" applyFill="1" applyBorder="1" applyAlignment="1" applyProtection="1">
      <alignment horizontal="left" vertical="center" indent="2"/>
      <protection locked="0"/>
    </xf>
    <xf numFmtId="0" fontId="0" fillId="0" borderId="62" xfId="0" applyBorder="1"/>
    <xf numFmtId="49" fontId="2" fillId="0" borderId="35" xfId="1" applyNumberFormat="1" applyFont="1" applyBorder="1" applyAlignment="1">
      <alignment horizontal="center"/>
    </xf>
    <xf numFmtId="49" fontId="2" fillId="0" borderId="0" xfId="1" applyNumberFormat="1" applyFont="1" applyBorder="1" applyAlignment="1">
      <alignment horizontal="center"/>
    </xf>
    <xf numFmtId="49" fontId="2" fillId="0" borderId="25" xfId="1" applyNumberFormat="1" applyFont="1" applyBorder="1" applyAlignment="1">
      <alignment horizontal="center"/>
    </xf>
    <xf numFmtId="0" fontId="2" fillId="2" borderId="17" xfId="0" applyFon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protection locked="0"/>
    </xf>
    <xf numFmtId="0" fontId="2" fillId="0" borderId="12" xfId="0" applyFont="1" applyBorder="1" applyAlignment="1" applyProtection="1">
      <protection locked="0"/>
    </xf>
    <xf numFmtId="0" fontId="2" fillId="0" borderId="40" xfId="0" applyFont="1" applyBorder="1" applyAlignment="1" applyProtection="1">
      <protection locked="0"/>
    </xf>
    <xf numFmtId="0" fontId="16" fillId="0" borderId="17" xfId="0" applyFont="1" applyBorder="1" applyAlignment="1" applyProtection="1">
      <alignment horizontal="center"/>
    </xf>
    <xf numFmtId="0" fontId="0" fillId="0" borderId="18" xfId="0" applyBorder="1" applyAlignment="1">
      <alignment horizontal="center"/>
    </xf>
    <xf numFmtId="0" fontId="17" fillId="3" borderId="58" xfId="0" applyFont="1" applyFill="1" applyBorder="1" applyAlignment="1" applyProtection="1">
      <alignment horizontal="left" vertical="center" indent="2"/>
    </xf>
    <xf numFmtId="0" fontId="0" fillId="0" borderId="58" xfId="0" applyBorder="1" applyAlignment="1">
      <alignment horizontal="left" vertical="center" indent="2"/>
    </xf>
    <xf numFmtId="0" fontId="0" fillId="0" borderId="59" xfId="0" applyBorder="1" applyAlignment="1">
      <alignment horizontal="left" vertical="center" indent="2"/>
    </xf>
    <xf numFmtId="0" fontId="10" fillId="2" borderId="17" xfId="0" applyFont="1" applyFill="1" applyBorder="1" applyAlignment="1" applyProtection="1">
      <alignment horizontal="left" vertical="center" indent="2"/>
      <protection locked="0"/>
    </xf>
    <xf numFmtId="0" fontId="2" fillId="2" borderId="18" xfId="0" applyFont="1" applyFill="1" applyBorder="1" applyAlignment="1" applyProtection="1">
      <alignment horizontal="left" vertical="center" indent="2"/>
      <protection locked="0"/>
    </xf>
    <xf numFmtId="0" fontId="2" fillId="0" borderId="12" xfId="0" applyFont="1" applyBorder="1" applyAlignment="1" applyProtection="1">
      <alignment horizontal="left" vertical="center" indent="2"/>
      <protection locked="0"/>
    </xf>
    <xf numFmtId="0" fontId="2" fillId="0" borderId="40" xfId="0" applyFont="1" applyBorder="1" applyAlignment="1" applyProtection="1">
      <alignment horizontal="left" vertical="center" indent="2"/>
      <protection locked="0"/>
    </xf>
    <xf numFmtId="0" fontId="10" fillId="2" borderId="12" xfId="0" applyFont="1" applyFill="1" applyBorder="1" applyAlignment="1" applyProtection="1">
      <protection locked="0"/>
    </xf>
    <xf numFmtId="0" fontId="10" fillId="2" borderId="40" xfId="0" applyFont="1" applyFill="1" applyBorder="1" applyAlignment="1" applyProtection="1">
      <protection locked="0"/>
    </xf>
    <xf numFmtId="164" fontId="10" fillId="2" borderId="12" xfId="0" applyNumberFormat="1" applyFont="1" applyFill="1" applyBorder="1" applyAlignment="1" applyProtection="1">
      <alignment horizontal="left"/>
      <protection locked="0"/>
    </xf>
    <xf numFmtId="164" fontId="2" fillId="0" borderId="12" xfId="0" applyNumberFormat="1" applyFont="1" applyBorder="1" applyAlignment="1" applyProtection="1">
      <alignment horizontal="left"/>
      <protection locked="0"/>
    </xf>
    <xf numFmtId="20" fontId="10" fillId="2" borderId="12" xfId="0" applyNumberFormat="1" applyFont="1" applyFill="1" applyBorder="1" applyAlignment="1" applyProtection="1">
      <protection locked="0"/>
    </xf>
  </cellXfs>
  <cellStyles count="3">
    <cellStyle name="Normaali" xfId="0" builtinId="0"/>
    <cellStyle name="Normaali 2" xfId="1"/>
    <cellStyle name="Normaali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M20" sqref="M20"/>
    </sheetView>
  </sheetViews>
  <sheetFormatPr defaultRowHeight="15" x14ac:dyDescent="0.25"/>
  <cols>
    <col min="1" max="1" width="3.85546875" customWidth="1"/>
    <col min="2" max="2" width="9.140625" style="29"/>
    <col min="3" max="3" width="17.7109375" customWidth="1"/>
    <col min="5" max="5" width="5" customWidth="1"/>
    <col min="6" max="6" width="3.5703125" customWidth="1"/>
    <col min="7" max="7" width="17.42578125" customWidth="1"/>
  </cols>
  <sheetData>
    <row r="1" spans="1:9" x14ac:dyDescent="0.25">
      <c r="A1" s="2"/>
      <c r="B1" s="43" t="s">
        <v>60</v>
      </c>
      <c r="C1" s="38" t="s">
        <v>30</v>
      </c>
      <c r="D1" s="2"/>
      <c r="E1" s="2"/>
      <c r="F1" s="2"/>
      <c r="G1" s="38" t="s">
        <v>59</v>
      </c>
      <c r="H1" s="2"/>
      <c r="I1" s="38" t="s">
        <v>61</v>
      </c>
    </row>
    <row r="2" spans="1:9" x14ac:dyDescent="0.25">
      <c r="A2" s="2">
        <v>1</v>
      </c>
      <c r="B2" s="29">
        <v>2015</v>
      </c>
      <c r="C2" s="2" t="s">
        <v>33</v>
      </c>
      <c r="D2" s="2" t="s">
        <v>62</v>
      </c>
      <c r="E2" s="2"/>
      <c r="F2" s="2">
        <v>1</v>
      </c>
      <c r="G2" s="2" t="s">
        <v>32</v>
      </c>
      <c r="H2" s="2" t="s">
        <v>62</v>
      </c>
      <c r="I2" s="2">
        <v>114</v>
      </c>
    </row>
    <row r="3" spans="1:9" x14ac:dyDescent="0.25">
      <c r="A3" s="2">
        <v>2</v>
      </c>
      <c r="B3" s="29">
        <v>1742</v>
      </c>
      <c r="C3" s="2" t="s">
        <v>36</v>
      </c>
      <c r="D3" s="2" t="s">
        <v>11</v>
      </c>
      <c r="E3" s="2"/>
      <c r="F3" s="2">
        <v>1</v>
      </c>
      <c r="G3" s="2" t="s">
        <v>63</v>
      </c>
      <c r="H3" s="2" t="s">
        <v>43</v>
      </c>
      <c r="I3" s="2">
        <v>633</v>
      </c>
    </row>
    <row r="4" spans="1:9" x14ac:dyDescent="0.25">
      <c r="A4" s="2">
        <v>3</v>
      </c>
      <c r="B4" s="29">
        <v>1710</v>
      </c>
      <c r="C4" s="2" t="s">
        <v>38</v>
      </c>
      <c r="D4" s="2" t="s">
        <v>26</v>
      </c>
      <c r="E4" s="2"/>
      <c r="F4" s="2"/>
      <c r="G4" s="2"/>
      <c r="H4" s="25" t="s">
        <v>64</v>
      </c>
      <c r="I4" s="38">
        <f>SUM(I2:I3)</f>
        <v>747</v>
      </c>
    </row>
    <row r="5" spans="1:9" x14ac:dyDescent="0.25">
      <c r="A5" s="2">
        <v>4</v>
      </c>
      <c r="B5" s="29">
        <v>1549</v>
      </c>
      <c r="C5" s="2" t="s">
        <v>39</v>
      </c>
      <c r="D5" s="2" t="s">
        <v>11</v>
      </c>
      <c r="E5" s="2"/>
      <c r="F5" s="2">
        <v>2</v>
      </c>
      <c r="G5" s="2" t="s">
        <v>65</v>
      </c>
      <c r="H5" s="2" t="s">
        <v>41</v>
      </c>
      <c r="I5" s="2">
        <v>507</v>
      </c>
    </row>
    <row r="6" spans="1:9" x14ac:dyDescent="0.25">
      <c r="A6" s="2">
        <v>5</v>
      </c>
      <c r="B6" s="29">
        <v>1512</v>
      </c>
      <c r="C6" s="2" t="s">
        <v>40</v>
      </c>
      <c r="D6" s="2" t="s">
        <v>41</v>
      </c>
      <c r="E6" s="2"/>
      <c r="F6" s="2">
        <v>2</v>
      </c>
      <c r="G6" s="2" t="s">
        <v>35</v>
      </c>
      <c r="H6" s="2" t="s">
        <v>11</v>
      </c>
      <c r="I6" s="2">
        <v>296</v>
      </c>
    </row>
    <row r="7" spans="1:9" x14ac:dyDescent="0.25">
      <c r="A7" s="2">
        <v>6</v>
      </c>
      <c r="B7" s="29">
        <v>1486</v>
      </c>
      <c r="C7" s="2" t="s">
        <v>42</v>
      </c>
      <c r="D7" s="2" t="s">
        <v>43</v>
      </c>
      <c r="E7" s="2"/>
      <c r="F7" s="2"/>
      <c r="G7" s="2"/>
      <c r="H7" s="25" t="s">
        <v>64</v>
      </c>
      <c r="I7" s="38">
        <f>SUM(I5:I6)</f>
        <v>803</v>
      </c>
    </row>
    <row r="8" spans="1:9" x14ac:dyDescent="0.25">
      <c r="A8" s="2">
        <v>7</v>
      </c>
      <c r="B8" s="29">
        <v>1451</v>
      </c>
      <c r="C8" s="2" t="s">
        <v>44</v>
      </c>
      <c r="D8" s="2" t="s">
        <v>43</v>
      </c>
      <c r="E8" s="2"/>
      <c r="F8" s="2">
        <v>3</v>
      </c>
      <c r="G8" s="2" t="s">
        <v>37</v>
      </c>
      <c r="H8" s="2" t="s">
        <v>26</v>
      </c>
      <c r="I8" s="2">
        <v>327</v>
      </c>
    </row>
    <row r="9" spans="1:9" x14ac:dyDescent="0.25">
      <c r="A9" s="2">
        <v>8</v>
      </c>
      <c r="B9" s="29">
        <v>1426</v>
      </c>
      <c r="C9" s="2" t="s">
        <v>45</v>
      </c>
      <c r="D9" s="2" t="s">
        <v>46</v>
      </c>
      <c r="E9" s="2"/>
      <c r="F9" s="2">
        <v>3</v>
      </c>
      <c r="G9" s="2" t="s">
        <v>66</v>
      </c>
      <c r="H9" s="2" t="s">
        <v>43</v>
      </c>
      <c r="I9" s="2">
        <v>735</v>
      </c>
    </row>
    <row r="10" spans="1:9" x14ac:dyDescent="0.25">
      <c r="A10" s="2">
        <v>9</v>
      </c>
      <c r="B10" s="29">
        <v>1405</v>
      </c>
      <c r="C10" s="2" t="s">
        <v>47</v>
      </c>
      <c r="D10" s="2" t="s">
        <v>48</v>
      </c>
      <c r="E10" s="2"/>
      <c r="F10" s="2"/>
      <c r="G10" s="2"/>
      <c r="H10" s="25" t="s">
        <v>64</v>
      </c>
      <c r="I10" s="38">
        <f>SUM(I8:I9)</f>
        <v>1062</v>
      </c>
    </row>
    <row r="11" spans="1:9" x14ac:dyDescent="0.25">
      <c r="A11" s="2">
        <v>10</v>
      </c>
      <c r="B11" s="29">
        <v>1364</v>
      </c>
      <c r="C11" s="2" t="s">
        <v>49</v>
      </c>
      <c r="D11" s="2" t="s">
        <v>43</v>
      </c>
      <c r="E11" s="2"/>
      <c r="F11" s="2">
        <v>4</v>
      </c>
      <c r="G11" s="2" t="s">
        <v>67</v>
      </c>
      <c r="H11" s="2" t="s">
        <v>43</v>
      </c>
      <c r="I11" s="2">
        <v>560</v>
      </c>
    </row>
    <row r="12" spans="1:9" x14ac:dyDescent="0.25">
      <c r="A12" s="2">
        <v>11</v>
      </c>
      <c r="B12" s="29">
        <v>1332</v>
      </c>
      <c r="C12" s="2" t="s">
        <v>50</v>
      </c>
      <c r="D12" s="2" t="s">
        <v>43</v>
      </c>
      <c r="E12" s="2"/>
      <c r="F12" s="2">
        <v>4</v>
      </c>
      <c r="G12" s="2" t="s">
        <v>68</v>
      </c>
      <c r="H12" s="2" t="s">
        <v>43</v>
      </c>
      <c r="I12" s="2">
        <v>523</v>
      </c>
    </row>
    <row r="13" spans="1:9" x14ac:dyDescent="0.25">
      <c r="A13" s="2">
        <v>12</v>
      </c>
      <c r="B13" s="29">
        <v>1287</v>
      </c>
      <c r="C13" s="2" t="s">
        <v>51</v>
      </c>
      <c r="D13" s="2" t="s">
        <v>11</v>
      </c>
      <c r="E13" s="2"/>
      <c r="F13" s="2"/>
      <c r="G13" s="2"/>
      <c r="H13" s="25" t="s">
        <v>64</v>
      </c>
      <c r="I13" s="38">
        <f>SUM(I11:I12)</f>
        <v>1083</v>
      </c>
    </row>
    <row r="14" spans="1:9" x14ac:dyDescent="0.25">
      <c r="A14" s="2">
        <v>13</v>
      </c>
      <c r="B14" s="29">
        <v>1278</v>
      </c>
      <c r="C14" s="2" t="s">
        <v>52</v>
      </c>
      <c r="D14" s="2" t="s">
        <v>53</v>
      </c>
      <c r="E14" s="2"/>
      <c r="F14" s="2">
        <v>5</v>
      </c>
      <c r="G14" s="2" t="s">
        <v>69</v>
      </c>
      <c r="H14" s="2" t="s">
        <v>11</v>
      </c>
      <c r="I14" s="2">
        <v>689</v>
      </c>
    </row>
    <row r="15" spans="1:9" x14ac:dyDescent="0.25">
      <c r="A15" s="2">
        <v>14</v>
      </c>
      <c r="B15" s="29">
        <v>1198</v>
      </c>
      <c r="C15" s="2" t="s">
        <v>54</v>
      </c>
      <c r="D15" s="2" t="s">
        <v>43</v>
      </c>
      <c r="E15" s="2"/>
      <c r="F15" s="2">
        <v>5</v>
      </c>
      <c r="G15" s="2" t="s">
        <v>70</v>
      </c>
      <c r="H15" s="2" t="s">
        <v>11</v>
      </c>
      <c r="I15" s="2">
        <v>475</v>
      </c>
    </row>
    <row r="16" spans="1:9" x14ac:dyDescent="0.25">
      <c r="A16" s="2">
        <v>15</v>
      </c>
      <c r="B16" s="29">
        <v>1197</v>
      </c>
      <c r="C16" s="2" t="s">
        <v>55</v>
      </c>
      <c r="D16" s="2" t="s">
        <v>11</v>
      </c>
      <c r="E16" s="2"/>
      <c r="F16" s="2"/>
      <c r="G16" s="2"/>
      <c r="H16" s="25" t="s">
        <v>64</v>
      </c>
      <c r="I16" s="38">
        <f>SUM(I14:I15)</f>
        <v>1164</v>
      </c>
    </row>
    <row r="17" spans="1:9" x14ac:dyDescent="0.25">
      <c r="A17" s="2">
        <v>16</v>
      </c>
      <c r="B17" s="29" t="s">
        <v>56</v>
      </c>
      <c r="C17" s="2" t="s">
        <v>57</v>
      </c>
      <c r="D17" s="2" t="s">
        <v>58</v>
      </c>
      <c r="E17" s="2"/>
      <c r="F17" s="2">
        <v>6</v>
      </c>
      <c r="G17" s="2" t="s">
        <v>71</v>
      </c>
      <c r="H17" s="2" t="s">
        <v>53</v>
      </c>
      <c r="I17" s="2">
        <v>695</v>
      </c>
    </row>
    <row r="18" spans="1:9" x14ac:dyDescent="0.25">
      <c r="A18" s="2"/>
      <c r="C18" s="2"/>
      <c r="D18" s="2"/>
      <c r="E18" s="2"/>
      <c r="F18" s="2">
        <v>6</v>
      </c>
      <c r="G18" s="2" t="s">
        <v>72</v>
      </c>
      <c r="H18" s="2" t="s">
        <v>48</v>
      </c>
      <c r="I18" s="2">
        <v>598</v>
      </c>
    </row>
    <row r="19" spans="1:9" x14ac:dyDescent="0.25">
      <c r="A19" s="2"/>
      <c r="C19" s="2"/>
      <c r="D19" s="2"/>
      <c r="E19" s="2"/>
      <c r="F19" s="2"/>
      <c r="G19" s="2"/>
      <c r="H19" s="25" t="s">
        <v>64</v>
      </c>
      <c r="I19" s="38">
        <f>SUM(I17:I18)</f>
        <v>1293</v>
      </c>
    </row>
    <row r="20" spans="1:9" x14ac:dyDescent="0.25">
      <c r="A20" s="2"/>
      <c r="C20" s="2"/>
      <c r="D20" s="2"/>
      <c r="E20" s="2"/>
      <c r="F20" s="2">
        <v>7</v>
      </c>
      <c r="G20" s="2" t="s">
        <v>73</v>
      </c>
      <c r="H20" s="2"/>
      <c r="I20" s="39">
        <v>898</v>
      </c>
    </row>
    <row r="21" spans="1:9" x14ac:dyDescent="0.25">
      <c r="A21" s="2"/>
      <c r="C21" s="2"/>
      <c r="D21" s="2"/>
      <c r="E21" s="2"/>
      <c r="F21" s="2">
        <v>7</v>
      </c>
      <c r="G21" s="2" t="s">
        <v>74</v>
      </c>
      <c r="H21" s="2" t="s">
        <v>43</v>
      </c>
      <c r="I21" s="2">
        <v>656</v>
      </c>
    </row>
    <row r="22" spans="1:9" x14ac:dyDescent="0.25">
      <c r="A22" s="2"/>
      <c r="C22" s="2"/>
      <c r="D22" s="2"/>
      <c r="E22" s="2"/>
      <c r="F22" s="2"/>
      <c r="G22" s="2"/>
      <c r="H22" s="25" t="s">
        <v>64</v>
      </c>
      <c r="I22" s="38">
        <f>SUM(I20:I21)</f>
        <v>1554</v>
      </c>
    </row>
    <row r="23" spans="1:9" x14ac:dyDescent="0.25">
      <c r="A23" s="2"/>
      <c r="C23" s="2"/>
      <c r="D23" s="2"/>
      <c r="E23" s="2"/>
      <c r="F23" s="2"/>
      <c r="G23" s="2"/>
      <c r="H23" s="2"/>
      <c r="I23" s="39"/>
    </row>
    <row r="24" spans="1:9" x14ac:dyDescent="0.25">
      <c r="A24" s="2"/>
      <c r="C24" s="2"/>
      <c r="D24" s="2"/>
      <c r="E24" s="2"/>
      <c r="F24" s="2">
        <v>8</v>
      </c>
      <c r="G24" s="2"/>
      <c r="H24" s="2"/>
      <c r="I24" s="2"/>
    </row>
    <row r="25" spans="1:9" x14ac:dyDescent="0.25">
      <c r="A25" s="2"/>
      <c r="C25" s="2"/>
      <c r="D25" s="2"/>
      <c r="E25" s="2"/>
      <c r="F25" s="2"/>
      <c r="G25" s="2"/>
      <c r="H25" s="25"/>
      <c r="I25" s="3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/>
  </sheetViews>
  <sheetFormatPr defaultRowHeight="15" x14ac:dyDescent="0.25"/>
  <cols>
    <col min="1" max="1" width="2.42578125" customWidth="1"/>
    <col min="3" max="3" width="30.7109375" customWidth="1"/>
    <col min="4" max="4" width="14.7109375" customWidth="1"/>
  </cols>
  <sheetData>
    <row r="1" spans="1:10" ht="18" x14ac:dyDescent="0.25">
      <c r="A1" s="3"/>
      <c r="B1" s="4" t="s">
        <v>29</v>
      </c>
      <c r="C1" s="5"/>
      <c r="D1" s="5"/>
      <c r="E1" s="6"/>
      <c r="F1" s="7"/>
      <c r="G1" s="8"/>
      <c r="H1" s="8"/>
      <c r="I1" s="9"/>
      <c r="J1" s="9"/>
    </row>
    <row r="2" spans="1:10" ht="15.75" x14ac:dyDescent="0.25">
      <c r="A2" s="3"/>
      <c r="B2" s="10" t="s">
        <v>59</v>
      </c>
      <c r="C2" s="9"/>
      <c r="D2" s="9"/>
      <c r="E2" s="11"/>
      <c r="F2" s="7"/>
      <c r="G2" s="8"/>
      <c r="H2" s="8"/>
      <c r="I2" s="9"/>
      <c r="J2" s="9"/>
    </row>
    <row r="3" spans="1:10" ht="16.5" thickBot="1" x14ac:dyDescent="0.3">
      <c r="A3" s="3"/>
      <c r="B3" s="12" t="s">
        <v>31</v>
      </c>
      <c r="C3" s="13"/>
      <c r="D3" s="13"/>
      <c r="E3" s="14"/>
      <c r="F3" s="7"/>
      <c r="G3" s="8"/>
      <c r="H3" s="8"/>
      <c r="I3" s="9"/>
      <c r="J3" s="9"/>
    </row>
    <row r="4" spans="1:10" ht="15.75" x14ac:dyDescent="0.25">
      <c r="A4" s="15"/>
      <c r="B4" s="16"/>
      <c r="C4" s="16"/>
      <c r="D4" s="16"/>
      <c r="E4" s="16"/>
      <c r="F4" s="15"/>
      <c r="G4" s="15"/>
      <c r="H4" s="15"/>
      <c r="I4" s="9"/>
      <c r="J4" s="9"/>
    </row>
    <row r="5" spans="1:10" x14ac:dyDescent="0.25">
      <c r="A5" s="17"/>
      <c r="B5" s="28" t="s">
        <v>0</v>
      </c>
      <c r="C5" s="28" t="s">
        <v>1</v>
      </c>
      <c r="D5" s="28" t="s">
        <v>2</v>
      </c>
      <c r="E5" s="28" t="s">
        <v>3</v>
      </c>
      <c r="F5" s="28" t="s">
        <v>4</v>
      </c>
      <c r="G5" s="28" t="s">
        <v>5</v>
      </c>
      <c r="H5" s="28" t="s">
        <v>6</v>
      </c>
      <c r="I5" s="18"/>
      <c r="J5" s="19"/>
    </row>
    <row r="6" spans="1:10" x14ac:dyDescent="0.25">
      <c r="A6" s="1" t="s">
        <v>7</v>
      </c>
      <c r="B6" s="40">
        <v>747</v>
      </c>
      <c r="C6" s="40" t="s">
        <v>75</v>
      </c>
      <c r="D6" s="30" t="s">
        <v>77</v>
      </c>
      <c r="E6" s="27" t="s">
        <v>9</v>
      </c>
      <c r="F6" s="27"/>
      <c r="G6" s="27"/>
      <c r="H6" s="27" t="s">
        <v>7</v>
      </c>
      <c r="I6" s="19"/>
      <c r="J6" s="19"/>
    </row>
    <row r="7" spans="1:10" x14ac:dyDescent="0.25">
      <c r="A7" s="1" t="s">
        <v>9</v>
      </c>
      <c r="B7" s="40">
        <v>1062</v>
      </c>
      <c r="C7" s="40" t="s">
        <v>79</v>
      </c>
      <c r="D7" s="40" t="s">
        <v>80</v>
      </c>
      <c r="E7" s="27" t="s">
        <v>139</v>
      </c>
      <c r="F7" s="27"/>
      <c r="G7" s="27"/>
      <c r="H7" s="27" t="s">
        <v>8</v>
      </c>
      <c r="I7" s="19"/>
      <c r="J7" s="19"/>
    </row>
    <row r="8" spans="1:10" x14ac:dyDescent="0.25">
      <c r="A8" s="1" t="s">
        <v>8</v>
      </c>
      <c r="B8" s="40">
        <v>1164</v>
      </c>
      <c r="C8" s="40" t="s">
        <v>135</v>
      </c>
      <c r="D8" s="40" t="s">
        <v>11</v>
      </c>
      <c r="E8" s="27" t="s">
        <v>7</v>
      </c>
      <c r="F8" s="27"/>
      <c r="G8" s="27"/>
      <c r="H8" s="27" t="s">
        <v>9</v>
      </c>
      <c r="I8" s="19"/>
      <c r="J8" s="19"/>
    </row>
    <row r="9" spans="1:10" x14ac:dyDescent="0.25">
      <c r="A9" s="1" t="s">
        <v>10</v>
      </c>
      <c r="B9" s="40"/>
      <c r="C9" s="40"/>
      <c r="D9" s="40"/>
      <c r="E9" s="27"/>
      <c r="F9" s="27"/>
      <c r="G9" s="27"/>
      <c r="H9" s="27"/>
      <c r="I9" s="19"/>
      <c r="J9" s="19"/>
    </row>
    <row r="10" spans="1:10" x14ac:dyDescent="0.25">
      <c r="A10" s="21"/>
      <c r="B10" s="31"/>
      <c r="C10" s="32"/>
      <c r="D10" s="32"/>
      <c r="E10" s="23"/>
      <c r="F10" s="19"/>
      <c r="G10" s="19"/>
      <c r="H10" s="19"/>
      <c r="I10" s="19"/>
      <c r="J10" s="19"/>
    </row>
    <row r="11" spans="1:10" x14ac:dyDescent="0.25">
      <c r="A11" s="19"/>
      <c r="B11" s="33"/>
      <c r="C11" s="34"/>
      <c r="D11" s="17" t="s">
        <v>17</v>
      </c>
      <c r="E11" s="1" t="s">
        <v>18</v>
      </c>
      <c r="F11" s="45"/>
      <c r="G11" s="44"/>
      <c r="H11" s="44"/>
      <c r="I11" s="44"/>
      <c r="J11" s="44"/>
    </row>
    <row r="12" spans="1:10" x14ac:dyDescent="0.25">
      <c r="A12" s="19"/>
      <c r="B12" s="33"/>
      <c r="C12" s="34" t="s">
        <v>19</v>
      </c>
      <c r="D12" s="17" t="s">
        <v>136</v>
      </c>
      <c r="E12" s="1" t="s">
        <v>10</v>
      </c>
      <c r="F12" s="45"/>
      <c r="G12" s="44"/>
      <c r="H12" s="44"/>
      <c r="I12" s="44"/>
      <c r="J12" s="44"/>
    </row>
    <row r="13" spans="1:10" x14ac:dyDescent="0.25">
      <c r="A13" s="19"/>
      <c r="B13" s="33"/>
      <c r="C13" s="34" t="s">
        <v>20</v>
      </c>
      <c r="D13" s="17"/>
      <c r="E13" s="1" t="s">
        <v>8</v>
      </c>
      <c r="F13" s="45"/>
      <c r="G13" s="44"/>
      <c r="H13" s="44"/>
      <c r="I13" s="44"/>
      <c r="J13" s="44"/>
    </row>
    <row r="14" spans="1:10" x14ac:dyDescent="0.25">
      <c r="A14" s="19"/>
      <c r="B14" s="33"/>
      <c r="C14" s="34" t="s">
        <v>21</v>
      </c>
      <c r="D14" s="17"/>
      <c r="E14" s="1" t="s">
        <v>9</v>
      </c>
      <c r="F14" s="45"/>
      <c r="G14" s="44"/>
      <c r="H14" s="44"/>
      <c r="I14" s="44"/>
      <c r="J14" s="44"/>
    </row>
    <row r="15" spans="1:10" x14ac:dyDescent="0.25">
      <c r="A15" s="19"/>
      <c r="B15" s="33"/>
      <c r="C15" s="34" t="s">
        <v>22</v>
      </c>
      <c r="D15" s="17" t="s">
        <v>22</v>
      </c>
      <c r="E15" s="1" t="s">
        <v>10</v>
      </c>
      <c r="F15" s="45"/>
      <c r="G15" s="44"/>
      <c r="H15" s="44"/>
      <c r="I15" s="44"/>
      <c r="J15" s="44"/>
    </row>
    <row r="16" spans="1:10" x14ac:dyDescent="0.25">
      <c r="A16" s="19"/>
      <c r="B16" s="33"/>
      <c r="C16" s="34" t="s">
        <v>23</v>
      </c>
      <c r="D16" s="17" t="s">
        <v>136</v>
      </c>
      <c r="E16" s="1" t="s">
        <v>8</v>
      </c>
      <c r="F16" s="45"/>
      <c r="G16" s="44"/>
      <c r="H16" s="44"/>
      <c r="I16" s="44"/>
      <c r="J16" s="44"/>
    </row>
    <row r="17" spans="1:10" x14ac:dyDescent="0.25">
      <c r="A17" s="19"/>
      <c r="B17" s="33"/>
      <c r="C17" s="34" t="s">
        <v>24</v>
      </c>
      <c r="D17" s="17"/>
      <c r="E17" s="1" t="s">
        <v>7</v>
      </c>
      <c r="F17" s="45"/>
      <c r="G17" s="44"/>
      <c r="H17" s="44"/>
      <c r="I17" s="44"/>
      <c r="J17" s="44"/>
    </row>
    <row r="19" spans="1:10" x14ac:dyDescent="0.25">
      <c r="A19" s="17"/>
      <c r="B19" s="28" t="s">
        <v>0</v>
      </c>
      <c r="C19" s="28" t="s">
        <v>25</v>
      </c>
      <c r="D19" s="28" t="s">
        <v>2</v>
      </c>
      <c r="E19" s="28" t="s">
        <v>3</v>
      </c>
      <c r="F19" s="28" t="s">
        <v>4</v>
      </c>
      <c r="G19" s="28" t="s">
        <v>5</v>
      </c>
      <c r="H19" s="28" t="s">
        <v>6</v>
      </c>
      <c r="I19" s="18"/>
      <c r="J19" s="19"/>
    </row>
    <row r="20" spans="1:10" x14ac:dyDescent="0.25">
      <c r="A20" s="1" t="s">
        <v>7</v>
      </c>
      <c r="B20" s="40">
        <v>803</v>
      </c>
      <c r="C20" s="40" t="s">
        <v>76</v>
      </c>
      <c r="D20" s="30" t="s">
        <v>78</v>
      </c>
      <c r="E20" s="27" t="s">
        <v>8</v>
      </c>
      <c r="F20" s="27"/>
      <c r="G20" s="27"/>
      <c r="H20" s="27" t="s">
        <v>7</v>
      </c>
      <c r="I20" s="19"/>
      <c r="J20" s="19"/>
    </row>
    <row r="21" spans="1:10" x14ac:dyDescent="0.25">
      <c r="A21" s="1" t="s">
        <v>9</v>
      </c>
      <c r="B21" s="40">
        <v>1083</v>
      </c>
      <c r="C21" s="40" t="s">
        <v>81</v>
      </c>
      <c r="D21" s="40" t="s">
        <v>43</v>
      </c>
      <c r="E21" s="27" t="s">
        <v>9</v>
      </c>
      <c r="F21" s="27"/>
      <c r="G21" s="27"/>
      <c r="H21" s="27" t="s">
        <v>9</v>
      </c>
      <c r="I21" s="19"/>
      <c r="J21" s="19"/>
    </row>
    <row r="22" spans="1:10" x14ac:dyDescent="0.25">
      <c r="A22" s="1" t="s">
        <v>8</v>
      </c>
      <c r="B22" s="40">
        <v>1293</v>
      </c>
      <c r="C22" s="40" t="s">
        <v>82</v>
      </c>
      <c r="D22" s="40" t="s">
        <v>83</v>
      </c>
      <c r="E22" s="27" t="s">
        <v>7</v>
      </c>
      <c r="F22" s="27"/>
      <c r="G22" s="27"/>
      <c r="H22" s="27" t="s">
        <v>8</v>
      </c>
      <c r="I22" s="19"/>
      <c r="J22" s="19"/>
    </row>
    <row r="23" spans="1:10" x14ac:dyDescent="0.25">
      <c r="A23" s="1" t="s">
        <v>10</v>
      </c>
      <c r="B23" s="40">
        <v>1554</v>
      </c>
      <c r="C23" s="40" t="s">
        <v>84</v>
      </c>
      <c r="D23" s="40" t="s">
        <v>85</v>
      </c>
      <c r="E23" s="27" t="s">
        <v>139</v>
      </c>
      <c r="F23" s="27"/>
      <c r="G23" s="27"/>
      <c r="H23" s="27" t="s">
        <v>10</v>
      </c>
      <c r="I23" s="19"/>
      <c r="J23" s="19"/>
    </row>
    <row r="24" spans="1:10" x14ac:dyDescent="0.25">
      <c r="A24" s="21"/>
      <c r="B24" s="31"/>
      <c r="C24" s="32"/>
      <c r="D24" s="32"/>
      <c r="E24" s="23"/>
      <c r="F24" s="19"/>
      <c r="G24" s="19"/>
      <c r="H24" s="19"/>
      <c r="I24" s="19"/>
      <c r="J24" s="19"/>
    </row>
    <row r="25" spans="1:10" x14ac:dyDescent="0.25">
      <c r="A25" s="19"/>
      <c r="B25" s="33"/>
      <c r="C25" s="34"/>
      <c r="D25" s="17" t="s">
        <v>17</v>
      </c>
      <c r="E25" s="1" t="s">
        <v>18</v>
      </c>
      <c r="F25" s="45"/>
      <c r="G25" s="44"/>
      <c r="H25" s="44"/>
      <c r="I25" s="44"/>
      <c r="J25" s="44"/>
    </row>
    <row r="26" spans="1:10" x14ac:dyDescent="0.25">
      <c r="A26" s="19"/>
      <c r="B26" s="33"/>
      <c r="C26" s="34" t="s">
        <v>19</v>
      </c>
      <c r="D26" s="17" t="s">
        <v>138</v>
      </c>
      <c r="E26" s="1" t="s">
        <v>10</v>
      </c>
      <c r="F26" s="45"/>
      <c r="G26" s="44"/>
      <c r="H26" s="44"/>
      <c r="I26" s="44"/>
      <c r="J26" s="44"/>
    </row>
    <row r="27" spans="1:10" x14ac:dyDescent="0.25">
      <c r="A27" s="19"/>
      <c r="B27" s="33"/>
      <c r="C27" s="34" t="s">
        <v>20</v>
      </c>
      <c r="D27" s="17" t="s">
        <v>138</v>
      </c>
      <c r="E27" s="1" t="s">
        <v>8</v>
      </c>
      <c r="F27" s="45"/>
      <c r="G27" s="44"/>
      <c r="H27" s="44"/>
      <c r="I27" s="44"/>
      <c r="J27" s="44"/>
    </row>
    <row r="28" spans="1:10" x14ac:dyDescent="0.25">
      <c r="A28" s="19"/>
      <c r="B28" s="33"/>
      <c r="C28" s="34" t="s">
        <v>21</v>
      </c>
      <c r="D28" s="17" t="s">
        <v>138</v>
      </c>
      <c r="E28" s="1" t="s">
        <v>9</v>
      </c>
      <c r="F28" s="45"/>
      <c r="G28" s="44"/>
      <c r="H28" s="44"/>
      <c r="I28" s="44"/>
      <c r="J28" s="44"/>
    </row>
    <row r="29" spans="1:10" x14ac:dyDescent="0.25">
      <c r="A29" s="19"/>
      <c r="B29" s="33"/>
      <c r="C29" s="34" t="s">
        <v>22</v>
      </c>
      <c r="D29" s="17" t="s">
        <v>136</v>
      </c>
      <c r="E29" s="1" t="s">
        <v>10</v>
      </c>
      <c r="F29" s="45"/>
      <c r="G29" s="44"/>
      <c r="H29" s="44"/>
      <c r="I29" s="44"/>
      <c r="J29" s="44"/>
    </row>
    <row r="30" spans="1:10" x14ac:dyDescent="0.25">
      <c r="A30" s="19"/>
      <c r="B30" s="33"/>
      <c r="C30" s="34" t="s">
        <v>23</v>
      </c>
      <c r="D30" s="17" t="s">
        <v>138</v>
      </c>
      <c r="E30" s="1" t="s">
        <v>8</v>
      </c>
      <c r="F30" s="45"/>
      <c r="G30" s="44"/>
      <c r="H30" s="44"/>
      <c r="I30" s="44"/>
      <c r="J30" s="44"/>
    </row>
    <row r="31" spans="1:10" x14ac:dyDescent="0.25">
      <c r="A31" s="19"/>
      <c r="B31" s="33"/>
      <c r="C31" s="34" t="s">
        <v>24</v>
      </c>
      <c r="D31" s="17" t="s">
        <v>138</v>
      </c>
      <c r="E31" s="1" t="s">
        <v>7</v>
      </c>
      <c r="F31" s="45"/>
      <c r="G31" s="44"/>
      <c r="H31" s="44"/>
      <c r="I31" s="44"/>
      <c r="J31" s="4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/>
  </sheetViews>
  <sheetFormatPr defaultRowHeight="15" x14ac:dyDescent="0.25"/>
  <cols>
    <col min="1" max="1" width="6.5703125" customWidth="1"/>
    <col min="3" max="3" width="25.85546875" customWidth="1"/>
    <col min="4" max="4" width="14" customWidth="1"/>
    <col min="5" max="5" width="13.5703125" customWidth="1"/>
    <col min="6" max="6" width="11.5703125" customWidth="1"/>
  </cols>
  <sheetData>
    <row r="1" spans="1:6" x14ac:dyDescent="0.25">
      <c r="A1" s="46"/>
      <c r="B1" s="51" t="s">
        <v>87</v>
      </c>
      <c r="C1" s="47" t="s">
        <v>95</v>
      </c>
      <c r="D1" s="47"/>
      <c r="E1" s="48"/>
      <c r="F1" s="46"/>
    </row>
    <row r="2" spans="1:6" x14ac:dyDescent="0.25">
      <c r="A2" s="46"/>
      <c r="B2" s="52" t="s">
        <v>88</v>
      </c>
      <c r="C2" s="49" t="s">
        <v>59</v>
      </c>
      <c r="D2" s="49"/>
      <c r="E2" s="50"/>
      <c r="F2" s="46"/>
    </row>
    <row r="3" spans="1:6" ht="15.75" thickBot="1" x14ac:dyDescent="0.3">
      <c r="A3" s="46"/>
      <c r="B3" s="53" t="s">
        <v>89</v>
      </c>
      <c r="C3" s="54">
        <v>42477</v>
      </c>
      <c r="D3" s="54"/>
      <c r="E3" s="66"/>
      <c r="F3" s="46"/>
    </row>
    <row r="4" spans="1:6" x14ac:dyDescent="0.25">
      <c r="A4" s="46"/>
      <c r="B4" s="46"/>
      <c r="C4" s="46"/>
      <c r="D4" s="46"/>
      <c r="E4" s="46"/>
      <c r="F4" s="46"/>
    </row>
    <row r="5" spans="1:6" ht="15.75" thickBot="1" x14ac:dyDescent="0.3">
      <c r="A5" s="69"/>
      <c r="B5" s="70" t="s">
        <v>0</v>
      </c>
      <c r="C5" s="69" t="s">
        <v>90</v>
      </c>
      <c r="D5" s="69" t="s">
        <v>2</v>
      </c>
      <c r="E5" s="46"/>
      <c r="F5" s="46"/>
    </row>
    <row r="6" spans="1:6" ht="15.75" thickBot="1" x14ac:dyDescent="0.3">
      <c r="A6" s="56">
        <v>1</v>
      </c>
      <c r="B6" s="57" t="s">
        <v>91</v>
      </c>
      <c r="C6" s="58" t="s">
        <v>75</v>
      </c>
      <c r="D6" s="56" t="s">
        <v>77</v>
      </c>
      <c r="E6" s="59" t="s">
        <v>75</v>
      </c>
      <c r="F6" s="60"/>
    </row>
    <row r="7" spans="1:6" ht="15.75" thickBot="1" x14ac:dyDescent="0.3">
      <c r="A7" s="61">
        <v>2</v>
      </c>
      <c r="B7" s="68" t="s">
        <v>92</v>
      </c>
      <c r="C7" s="62" t="s">
        <v>140</v>
      </c>
      <c r="D7" s="61" t="s">
        <v>43</v>
      </c>
      <c r="E7" s="73" t="s">
        <v>136</v>
      </c>
      <c r="F7" s="59" t="s">
        <v>75</v>
      </c>
    </row>
    <row r="8" spans="1:6" ht="15.75" thickBot="1" x14ac:dyDescent="0.3">
      <c r="A8" s="56">
        <v>3</v>
      </c>
      <c r="B8" s="67" t="s">
        <v>93</v>
      </c>
      <c r="C8" s="55" t="s">
        <v>135</v>
      </c>
      <c r="D8" s="63" t="s">
        <v>11</v>
      </c>
      <c r="E8" s="64" t="s">
        <v>141</v>
      </c>
      <c r="F8" s="72" t="s">
        <v>136</v>
      </c>
    </row>
    <row r="9" spans="1:6" ht="15.75" thickBot="1" x14ac:dyDescent="0.3">
      <c r="A9" s="61">
        <v>4</v>
      </c>
      <c r="B9" s="68" t="s">
        <v>94</v>
      </c>
      <c r="C9" s="65" t="s">
        <v>141</v>
      </c>
      <c r="D9" s="61" t="s">
        <v>142</v>
      </c>
      <c r="E9" s="72" t="s">
        <v>136</v>
      </c>
      <c r="F9" s="4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9"/>
  <sheetViews>
    <sheetView workbookViewId="0"/>
  </sheetViews>
  <sheetFormatPr defaultRowHeight="15" x14ac:dyDescent="0.25"/>
  <cols>
    <col min="2" max="2" width="19.140625" customWidth="1"/>
  </cols>
  <sheetData>
    <row r="1" spans="1:14" ht="15.75" x14ac:dyDescent="0.25">
      <c r="A1" s="74"/>
      <c r="B1" s="75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7"/>
    </row>
    <row r="2" spans="1:14" ht="15.75" x14ac:dyDescent="0.25">
      <c r="A2" s="44"/>
      <c r="B2" s="78" t="s">
        <v>100</v>
      </c>
      <c r="C2" s="79"/>
      <c r="D2" s="79"/>
      <c r="E2" s="44"/>
      <c r="F2" s="80" t="s">
        <v>101</v>
      </c>
      <c r="G2" s="81"/>
      <c r="H2" s="159" t="s">
        <v>95</v>
      </c>
      <c r="I2" s="148"/>
      <c r="J2" s="148"/>
      <c r="K2" s="148"/>
      <c r="L2" s="148"/>
      <c r="M2" s="149"/>
      <c r="N2" s="82"/>
    </row>
    <row r="3" spans="1:14" ht="20.25" x14ac:dyDescent="0.3">
      <c r="A3" s="83"/>
      <c r="B3" s="84" t="s">
        <v>102</v>
      </c>
      <c r="C3" s="79"/>
      <c r="D3" s="79"/>
      <c r="E3" s="44"/>
      <c r="F3" s="80" t="s">
        <v>103</v>
      </c>
      <c r="G3" s="81"/>
      <c r="H3" s="159"/>
      <c r="I3" s="148"/>
      <c r="J3" s="148"/>
      <c r="K3" s="148"/>
      <c r="L3" s="148"/>
      <c r="M3" s="149"/>
      <c r="N3" s="82"/>
    </row>
    <row r="4" spans="1:14" x14ac:dyDescent="0.25">
      <c r="A4" s="79"/>
      <c r="B4" s="85" t="s">
        <v>104</v>
      </c>
      <c r="C4" s="79"/>
      <c r="D4" s="79"/>
      <c r="E4" s="79"/>
      <c r="F4" s="80" t="s">
        <v>105</v>
      </c>
      <c r="G4" s="86"/>
      <c r="H4" s="159" t="s">
        <v>143</v>
      </c>
      <c r="I4" s="159"/>
      <c r="J4" s="159"/>
      <c r="K4" s="159"/>
      <c r="L4" s="159"/>
      <c r="M4" s="160"/>
      <c r="N4" s="82"/>
    </row>
    <row r="5" spans="1:14" ht="15.75" x14ac:dyDescent="0.25">
      <c r="A5" s="79"/>
      <c r="B5" s="79"/>
      <c r="C5" s="79"/>
      <c r="D5" s="79"/>
      <c r="E5" s="79"/>
      <c r="F5" s="80" t="s">
        <v>106</v>
      </c>
      <c r="G5" s="81"/>
      <c r="H5" s="161">
        <v>42477</v>
      </c>
      <c r="I5" s="162"/>
      <c r="J5" s="162"/>
      <c r="K5" s="87" t="s">
        <v>107</v>
      </c>
      <c r="L5" s="163"/>
      <c r="M5" s="160"/>
      <c r="N5" s="82"/>
    </row>
    <row r="6" spans="1:14" x14ac:dyDescent="0.25">
      <c r="A6" s="44"/>
      <c r="B6" s="88" t="s">
        <v>108</v>
      </c>
      <c r="C6" s="79"/>
      <c r="D6" s="79"/>
      <c r="E6" s="79"/>
      <c r="F6" s="88" t="s">
        <v>108</v>
      </c>
      <c r="G6" s="79"/>
      <c r="H6" s="79"/>
      <c r="I6" s="79"/>
      <c r="J6" s="79"/>
      <c r="K6" s="79"/>
      <c r="L6" s="79"/>
      <c r="M6" s="79"/>
      <c r="N6" s="89"/>
    </row>
    <row r="7" spans="1:14" ht="15.75" x14ac:dyDescent="0.25">
      <c r="A7" s="90" t="s">
        <v>109</v>
      </c>
      <c r="B7" s="155" t="s">
        <v>75</v>
      </c>
      <c r="C7" s="156"/>
      <c r="D7" s="91"/>
      <c r="E7" s="92" t="s">
        <v>110</v>
      </c>
      <c r="F7" s="155" t="s">
        <v>145</v>
      </c>
      <c r="G7" s="157"/>
      <c r="H7" s="157"/>
      <c r="I7" s="157"/>
      <c r="J7" s="157"/>
      <c r="K7" s="157"/>
      <c r="L7" s="157"/>
      <c r="M7" s="158"/>
      <c r="N7" s="82"/>
    </row>
    <row r="8" spans="1:14" x14ac:dyDescent="0.25">
      <c r="A8" s="93" t="s">
        <v>111</v>
      </c>
      <c r="B8" s="146" t="s">
        <v>32</v>
      </c>
      <c r="C8" s="147"/>
      <c r="D8" s="94"/>
      <c r="E8" s="95" t="s">
        <v>112</v>
      </c>
      <c r="F8" s="146" t="s">
        <v>144</v>
      </c>
      <c r="G8" s="148"/>
      <c r="H8" s="148"/>
      <c r="I8" s="148"/>
      <c r="J8" s="148"/>
      <c r="K8" s="148"/>
      <c r="L8" s="148"/>
      <c r="M8" s="149"/>
      <c r="N8" s="82"/>
    </row>
    <row r="9" spans="1:14" x14ac:dyDescent="0.25">
      <c r="A9" s="96" t="s">
        <v>113</v>
      </c>
      <c r="B9" s="146" t="s">
        <v>63</v>
      </c>
      <c r="C9" s="147"/>
      <c r="D9" s="94"/>
      <c r="E9" s="97" t="s">
        <v>114</v>
      </c>
      <c r="F9" s="146" t="s">
        <v>70</v>
      </c>
      <c r="G9" s="148"/>
      <c r="H9" s="148"/>
      <c r="I9" s="148"/>
      <c r="J9" s="148"/>
      <c r="K9" s="148"/>
      <c r="L9" s="148"/>
      <c r="M9" s="149"/>
      <c r="N9" s="82"/>
    </row>
    <row r="10" spans="1:14" x14ac:dyDescent="0.25">
      <c r="A10" s="98" t="s">
        <v>115</v>
      </c>
      <c r="B10" s="99"/>
      <c r="C10" s="100"/>
      <c r="D10" s="101"/>
      <c r="E10" s="98" t="s">
        <v>115</v>
      </c>
      <c r="F10" s="102"/>
      <c r="G10" s="102"/>
      <c r="H10" s="102"/>
      <c r="I10" s="102"/>
      <c r="J10" s="102"/>
      <c r="K10" s="102"/>
      <c r="L10" s="102"/>
      <c r="M10" s="102"/>
      <c r="N10" s="89"/>
    </row>
    <row r="11" spans="1:14" x14ac:dyDescent="0.25">
      <c r="A11" s="93"/>
      <c r="B11" s="146" t="s">
        <v>32</v>
      </c>
      <c r="C11" s="147"/>
      <c r="D11" s="94"/>
      <c r="E11" s="95"/>
      <c r="F11" s="146" t="s">
        <v>70</v>
      </c>
      <c r="G11" s="148"/>
      <c r="H11" s="148"/>
      <c r="I11" s="148"/>
      <c r="J11" s="148"/>
      <c r="K11" s="148"/>
      <c r="L11" s="148"/>
      <c r="M11" s="149"/>
      <c r="N11" s="82"/>
    </row>
    <row r="12" spans="1:14" x14ac:dyDescent="0.25">
      <c r="A12" s="103"/>
      <c r="B12" s="146" t="s">
        <v>63</v>
      </c>
      <c r="C12" s="147"/>
      <c r="D12" s="94"/>
      <c r="E12" s="104"/>
      <c r="F12" s="146" t="s">
        <v>69</v>
      </c>
      <c r="G12" s="148"/>
      <c r="H12" s="148"/>
      <c r="I12" s="148"/>
      <c r="J12" s="148"/>
      <c r="K12" s="148"/>
      <c r="L12" s="148"/>
      <c r="M12" s="149"/>
      <c r="N12" s="82"/>
    </row>
    <row r="13" spans="1:14" ht="15.75" x14ac:dyDescent="0.25">
      <c r="A13" s="79"/>
      <c r="B13" s="79"/>
      <c r="C13" s="79"/>
      <c r="D13" s="79"/>
      <c r="E13" s="105" t="s">
        <v>116</v>
      </c>
      <c r="F13" s="88"/>
      <c r="G13" s="88"/>
      <c r="H13" s="88"/>
      <c r="I13" s="79"/>
      <c r="J13" s="79"/>
      <c r="K13" s="79"/>
      <c r="L13" s="106"/>
      <c r="M13" s="44"/>
      <c r="N13" s="89"/>
    </row>
    <row r="14" spans="1:14" x14ac:dyDescent="0.25">
      <c r="A14" s="107" t="s">
        <v>117</v>
      </c>
      <c r="B14" s="79"/>
      <c r="C14" s="79"/>
      <c r="D14" s="79"/>
      <c r="E14" s="108" t="s">
        <v>118</v>
      </c>
      <c r="F14" s="108" t="s">
        <v>119</v>
      </c>
      <c r="G14" s="108" t="s">
        <v>120</v>
      </c>
      <c r="H14" s="108" t="s">
        <v>121</v>
      </c>
      <c r="I14" s="108" t="s">
        <v>122</v>
      </c>
      <c r="J14" s="150" t="s">
        <v>4</v>
      </c>
      <c r="K14" s="151"/>
      <c r="L14" s="109" t="s">
        <v>123</v>
      </c>
      <c r="M14" s="110" t="s">
        <v>124</v>
      </c>
      <c r="N14" s="82"/>
    </row>
    <row r="15" spans="1:14" x14ac:dyDescent="0.25">
      <c r="A15" s="111" t="s">
        <v>125</v>
      </c>
      <c r="B15" s="112" t="str">
        <f>IF(B8&gt;"",B8&amp;" - "&amp;F8,"")</f>
        <v>Ismo Lallo - Jorma Savolainen</v>
      </c>
      <c r="C15" s="113"/>
      <c r="D15" s="114"/>
      <c r="E15" s="115">
        <v>8</v>
      </c>
      <c r="F15" s="115">
        <v>3</v>
      </c>
      <c r="G15" s="115">
        <v>4</v>
      </c>
      <c r="H15" s="115"/>
      <c r="I15" s="115"/>
      <c r="J15" s="116">
        <f>IF(ISBLANK(E15),"",COUNTIF(E15:I15,"&gt;=0"))</f>
        <v>3</v>
      </c>
      <c r="K15" s="117">
        <f>IF(ISBLANK(E15),"",(IF(LEFT(E15,1)="-",1,0)+IF(LEFT(F15,1)="-",1,0)+IF(LEFT(G15,1)="-",1,0)+IF(LEFT(H15,1)="-",1,0)+IF(LEFT(I15,1)="-",1,0)))</f>
        <v>0</v>
      </c>
      <c r="L15" s="118">
        <f t="shared" ref="L15:M19" si="0">IF(J15=3,1,"")</f>
        <v>1</v>
      </c>
      <c r="M15" s="119" t="str">
        <f t="shared" si="0"/>
        <v/>
      </c>
      <c r="N15" s="82"/>
    </row>
    <row r="16" spans="1:14" x14ac:dyDescent="0.25">
      <c r="A16" s="111" t="s">
        <v>126</v>
      </c>
      <c r="B16" s="113" t="str">
        <f>IF(B9&gt;"",B9&amp;" - "&amp;F9,"")</f>
        <v>Pekka Räsänen - Jari Auvinen</v>
      </c>
      <c r="C16" s="112"/>
      <c r="D16" s="114"/>
      <c r="E16" s="120">
        <v>12</v>
      </c>
      <c r="F16" s="115">
        <v>-5</v>
      </c>
      <c r="G16" s="115">
        <v>-8</v>
      </c>
      <c r="H16" s="115">
        <v>-8</v>
      </c>
      <c r="I16" s="115"/>
      <c r="J16" s="116">
        <f>IF(ISBLANK(E16),"",COUNTIF(E16:I16,"&gt;=0"))</f>
        <v>1</v>
      </c>
      <c r="K16" s="117">
        <f>IF(ISBLANK(E16),"",(IF(LEFT(E16,1)="-",1,0)+IF(LEFT(F16,1)="-",1,0)+IF(LEFT(G16,1)="-",1,0)+IF(LEFT(H16,1)="-",1,0)+IF(LEFT(I16,1)="-",1,0)))</f>
        <v>3</v>
      </c>
      <c r="L16" s="118" t="str">
        <f t="shared" si="0"/>
        <v/>
      </c>
      <c r="M16" s="119">
        <f t="shared" si="0"/>
        <v>1</v>
      </c>
      <c r="N16" s="82"/>
    </row>
    <row r="17" spans="1:14" x14ac:dyDescent="0.25">
      <c r="A17" s="121" t="s">
        <v>127</v>
      </c>
      <c r="B17" s="122" t="str">
        <f>IF(B11&gt;"",B11&amp;" / "&amp;B12,"")</f>
        <v>Ismo Lallo / Pekka Räsänen</v>
      </c>
      <c r="C17" s="123" t="str">
        <f>IF(F11&gt;"",F11&amp;" / "&amp;F12,"")</f>
        <v>Jari Auvinen / Olli Virtanen</v>
      </c>
      <c r="D17" s="124"/>
      <c r="E17" s="125">
        <v>1</v>
      </c>
      <c r="F17" s="126">
        <v>2</v>
      </c>
      <c r="G17" s="127">
        <v>6</v>
      </c>
      <c r="H17" s="127"/>
      <c r="I17" s="127"/>
      <c r="J17" s="116">
        <f>IF(ISBLANK(E17),"",COUNTIF(E17:I17,"&gt;=0"))</f>
        <v>3</v>
      </c>
      <c r="K17" s="117">
        <f>IF(ISBLANK(E17),"",(IF(LEFT(E17,1)="-",1,0)+IF(LEFT(F17,1)="-",1,0)+IF(LEFT(G17,1)="-",1,0)+IF(LEFT(H17,1)="-",1,0)+IF(LEFT(I17,1)="-",1,0)))</f>
        <v>0</v>
      </c>
      <c r="L17" s="118">
        <f t="shared" si="0"/>
        <v>1</v>
      </c>
      <c r="M17" s="119" t="str">
        <f t="shared" si="0"/>
        <v/>
      </c>
      <c r="N17" s="82"/>
    </row>
    <row r="18" spans="1:14" x14ac:dyDescent="0.25">
      <c r="A18" s="111" t="s">
        <v>128</v>
      </c>
      <c r="B18" s="113" t="str">
        <f>IF(B8&gt;"",B8&amp;" - "&amp;F9,"")</f>
        <v>Ismo Lallo - Jari Auvinen</v>
      </c>
      <c r="C18" s="112"/>
      <c r="D18" s="114"/>
      <c r="E18" s="128">
        <v>7</v>
      </c>
      <c r="F18" s="115">
        <v>7</v>
      </c>
      <c r="G18" s="115">
        <v>4</v>
      </c>
      <c r="H18" s="115"/>
      <c r="I18" s="129"/>
      <c r="J18" s="116">
        <f>IF(ISBLANK(E18),"",COUNTIF(E18:I18,"&gt;=0"))</f>
        <v>3</v>
      </c>
      <c r="K18" s="117">
        <f>IF(ISBLANK(E18),"",(IF(LEFT(E18,1)="-",1,0)+IF(LEFT(F18,1)="-",1,0)+IF(LEFT(G18,1)="-",1,0)+IF(LEFT(H18,1)="-",1,0)+IF(LEFT(I18,1)="-",1,0)))</f>
        <v>0</v>
      </c>
      <c r="L18" s="118">
        <f t="shared" si="0"/>
        <v>1</v>
      </c>
      <c r="M18" s="119" t="str">
        <f t="shared" si="0"/>
        <v/>
      </c>
      <c r="N18" s="82"/>
    </row>
    <row r="19" spans="1:14" ht="15.75" thickBot="1" x14ac:dyDescent="0.3">
      <c r="A19" s="111" t="s">
        <v>129</v>
      </c>
      <c r="B19" s="113" t="str">
        <f>IF(B9&gt;"",B9&amp;" - "&amp;F8,"")</f>
        <v>Pekka Räsänen - Jorma Savolainen</v>
      </c>
      <c r="C19" s="112"/>
      <c r="D19" s="114"/>
      <c r="E19" s="129"/>
      <c r="F19" s="115"/>
      <c r="G19" s="129"/>
      <c r="H19" s="115"/>
      <c r="I19" s="115"/>
      <c r="J19" s="116" t="str">
        <f>IF(ISBLANK(E19),"",COUNTIF(E19:I19,"&gt;=0"))</f>
        <v/>
      </c>
      <c r="K19" s="130" t="str">
        <f>IF(ISBLANK(E19),"",(IF(LEFT(E19,1)="-",1,0)+IF(LEFT(F19,1)="-",1,0)+IF(LEFT(G19,1)="-",1,0)+IF(LEFT(H19,1)="-",1,0)+IF(LEFT(I19,1)="-",1,0)))</f>
        <v/>
      </c>
      <c r="L19" s="118" t="str">
        <f t="shared" si="0"/>
        <v/>
      </c>
      <c r="M19" s="119" t="str">
        <f t="shared" si="0"/>
        <v/>
      </c>
      <c r="N19" s="82"/>
    </row>
    <row r="20" spans="1:14" ht="16.5" thickBot="1" x14ac:dyDescent="0.3">
      <c r="A20" s="79"/>
      <c r="B20" s="79"/>
      <c r="C20" s="79"/>
      <c r="D20" s="79"/>
      <c r="E20" s="79"/>
      <c r="F20" s="79"/>
      <c r="G20" s="79"/>
      <c r="H20" s="131" t="s">
        <v>130</v>
      </c>
      <c r="I20" s="132"/>
      <c r="J20" s="133" t="str">
        <f>IF(ISBLANK(C15),"",SUM(J15:J19))</f>
        <v/>
      </c>
      <c r="K20" s="134" t="str">
        <f>IF(ISBLANK(D15),"",SUM(K15:K19))</f>
        <v/>
      </c>
      <c r="L20" s="135">
        <f>IF(ISBLANK(E15),"",SUM(L15:L19))</f>
        <v>3</v>
      </c>
      <c r="M20" s="136">
        <f>IF(ISBLANK(E15),"",SUM(M15:M19))</f>
        <v>1</v>
      </c>
      <c r="N20" s="82"/>
    </row>
    <row r="21" spans="1:14" x14ac:dyDescent="0.25">
      <c r="A21" s="78" t="s">
        <v>131</v>
      </c>
      <c r="B21" s="79"/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79"/>
      <c r="N21" s="89"/>
    </row>
    <row r="22" spans="1:14" x14ac:dyDescent="0.25">
      <c r="A22" s="137" t="s">
        <v>132</v>
      </c>
      <c r="B22" s="137"/>
      <c r="C22" s="137" t="s">
        <v>133</v>
      </c>
      <c r="D22" s="138"/>
      <c r="E22" s="137"/>
      <c r="F22" s="137" t="s">
        <v>18</v>
      </c>
      <c r="G22" s="138"/>
      <c r="H22" s="137"/>
      <c r="I22" s="139" t="s">
        <v>134</v>
      </c>
      <c r="J22" s="44"/>
      <c r="K22" s="79"/>
      <c r="L22" s="79"/>
      <c r="M22" s="79"/>
      <c r="N22" s="89"/>
    </row>
    <row r="23" spans="1:14" ht="18.75" thickBot="1" x14ac:dyDescent="0.3">
      <c r="A23" s="79"/>
      <c r="B23" s="79"/>
      <c r="C23" s="79"/>
      <c r="D23" s="79"/>
      <c r="E23" s="79"/>
      <c r="F23" s="79"/>
      <c r="G23" s="79"/>
      <c r="H23" s="79"/>
      <c r="I23" s="152" t="str">
        <f>IF(L20=3,B7,IF(M20=3,F7,""))</f>
        <v>Lallo/Räsänen</v>
      </c>
      <c r="J23" s="153"/>
      <c r="K23" s="153"/>
      <c r="L23" s="153"/>
      <c r="M23" s="154"/>
      <c r="N23" s="82"/>
    </row>
    <row r="24" spans="1:14" ht="18" x14ac:dyDescent="0.25">
      <c r="A24" s="140"/>
      <c r="B24" s="140"/>
      <c r="C24" s="140"/>
      <c r="D24" s="140"/>
      <c r="E24" s="140"/>
      <c r="F24" s="140"/>
      <c r="G24" s="140"/>
      <c r="H24" s="140"/>
      <c r="I24" s="141"/>
      <c r="J24" s="141"/>
      <c r="K24" s="141"/>
      <c r="L24" s="141"/>
      <c r="M24" s="141"/>
      <c r="N24" s="142"/>
    </row>
    <row r="26" spans="1:14" ht="15.75" x14ac:dyDescent="0.25">
      <c r="A26" s="74"/>
      <c r="B26" s="75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7"/>
    </row>
    <row r="27" spans="1:14" ht="15.75" x14ac:dyDescent="0.25">
      <c r="A27" s="44"/>
      <c r="B27" s="78" t="s">
        <v>100</v>
      </c>
      <c r="C27" s="79"/>
      <c r="D27" s="79"/>
      <c r="E27" s="44"/>
      <c r="F27" s="80" t="s">
        <v>101</v>
      </c>
      <c r="G27" s="81"/>
      <c r="H27" s="159" t="s">
        <v>95</v>
      </c>
      <c r="I27" s="148"/>
      <c r="J27" s="148"/>
      <c r="K27" s="148"/>
      <c r="L27" s="148"/>
      <c r="M27" s="149"/>
      <c r="N27" s="82"/>
    </row>
    <row r="28" spans="1:14" ht="20.25" x14ac:dyDescent="0.3">
      <c r="A28" s="83"/>
      <c r="B28" s="84" t="s">
        <v>102</v>
      </c>
      <c r="C28" s="79"/>
      <c r="D28" s="79"/>
      <c r="E28" s="44"/>
      <c r="F28" s="80" t="s">
        <v>103</v>
      </c>
      <c r="G28" s="81"/>
      <c r="H28" s="159"/>
      <c r="I28" s="148"/>
      <c r="J28" s="148"/>
      <c r="K28" s="148"/>
      <c r="L28" s="148"/>
      <c r="M28" s="149"/>
      <c r="N28" s="82"/>
    </row>
    <row r="29" spans="1:14" x14ac:dyDescent="0.25">
      <c r="A29" s="79"/>
      <c r="B29" s="85" t="s">
        <v>104</v>
      </c>
      <c r="C29" s="79"/>
      <c r="D29" s="79"/>
      <c r="E29" s="79"/>
      <c r="F29" s="80" t="s">
        <v>105</v>
      </c>
      <c r="G29" s="86"/>
      <c r="H29" s="159" t="s">
        <v>143</v>
      </c>
      <c r="I29" s="159"/>
      <c r="J29" s="159"/>
      <c r="K29" s="159"/>
      <c r="L29" s="159"/>
      <c r="M29" s="160"/>
      <c r="N29" s="82"/>
    </row>
    <row r="30" spans="1:14" ht="15.75" x14ac:dyDescent="0.25">
      <c r="A30" s="79"/>
      <c r="B30" s="79"/>
      <c r="C30" s="79"/>
      <c r="D30" s="79"/>
      <c r="E30" s="79"/>
      <c r="F30" s="80" t="s">
        <v>106</v>
      </c>
      <c r="G30" s="81"/>
      <c r="H30" s="161">
        <v>42477</v>
      </c>
      <c r="I30" s="162"/>
      <c r="J30" s="162"/>
      <c r="K30" s="87" t="s">
        <v>107</v>
      </c>
      <c r="L30" s="163"/>
      <c r="M30" s="160"/>
      <c r="N30" s="82"/>
    </row>
    <row r="31" spans="1:14" x14ac:dyDescent="0.25">
      <c r="A31" s="44"/>
      <c r="B31" s="88" t="s">
        <v>108</v>
      </c>
      <c r="C31" s="79"/>
      <c r="D31" s="79"/>
      <c r="E31" s="79"/>
      <c r="F31" s="88" t="s">
        <v>108</v>
      </c>
      <c r="G31" s="79"/>
      <c r="H31" s="79"/>
      <c r="I31" s="79"/>
      <c r="J31" s="79"/>
      <c r="K31" s="79"/>
      <c r="L31" s="79"/>
      <c r="M31" s="79"/>
      <c r="N31" s="89"/>
    </row>
    <row r="32" spans="1:14" ht="15.75" x14ac:dyDescent="0.25">
      <c r="A32" s="90" t="s">
        <v>109</v>
      </c>
      <c r="B32" s="155" t="s">
        <v>79</v>
      </c>
      <c r="C32" s="156"/>
      <c r="D32" s="91"/>
      <c r="E32" s="92" t="s">
        <v>110</v>
      </c>
      <c r="F32" s="155" t="s">
        <v>135</v>
      </c>
      <c r="G32" s="157"/>
      <c r="H32" s="157"/>
      <c r="I32" s="157"/>
      <c r="J32" s="157"/>
      <c r="K32" s="157"/>
      <c r="L32" s="157"/>
      <c r="M32" s="158"/>
      <c r="N32" s="82"/>
    </row>
    <row r="33" spans="1:14" x14ac:dyDescent="0.25">
      <c r="A33" s="93" t="s">
        <v>111</v>
      </c>
      <c r="B33" s="146" t="s">
        <v>37</v>
      </c>
      <c r="C33" s="147"/>
      <c r="D33" s="94"/>
      <c r="E33" s="95" t="s">
        <v>112</v>
      </c>
      <c r="F33" s="146" t="s">
        <v>69</v>
      </c>
      <c r="G33" s="148"/>
      <c r="H33" s="148"/>
      <c r="I33" s="148"/>
      <c r="J33" s="148"/>
      <c r="K33" s="148"/>
      <c r="L33" s="148"/>
      <c r="M33" s="149"/>
      <c r="N33" s="82"/>
    </row>
    <row r="34" spans="1:14" x14ac:dyDescent="0.25">
      <c r="A34" s="96" t="s">
        <v>113</v>
      </c>
      <c r="B34" s="146" t="s">
        <v>66</v>
      </c>
      <c r="C34" s="147"/>
      <c r="D34" s="94"/>
      <c r="E34" s="97" t="s">
        <v>114</v>
      </c>
      <c r="F34" s="146" t="s">
        <v>144</v>
      </c>
      <c r="G34" s="148"/>
      <c r="H34" s="148"/>
      <c r="I34" s="148"/>
      <c r="J34" s="148"/>
      <c r="K34" s="148"/>
      <c r="L34" s="148"/>
      <c r="M34" s="149"/>
      <c r="N34" s="82"/>
    </row>
    <row r="35" spans="1:14" x14ac:dyDescent="0.25">
      <c r="A35" s="98" t="s">
        <v>115</v>
      </c>
      <c r="B35" s="99"/>
      <c r="C35" s="100"/>
      <c r="D35" s="101"/>
      <c r="E35" s="98" t="s">
        <v>115</v>
      </c>
      <c r="F35" s="102"/>
      <c r="G35" s="102"/>
      <c r="H35" s="102"/>
      <c r="I35" s="102"/>
      <c r="J35" s="102"/>
      <c r="K35" s="102"/>
      <c r="L35" s="102"/>
      <c r="M35" s="102"/>
      <c r="N35" s="89"/>
    </row>
    <row r="36" spans="1:14" x14ac:dyDescent="0.25">
      <c r="A36" s="93"/>
      <c r="B36" s="146" t="s">
        <v>37</v>
      </c>
      <c r="C36" s="147"/>
      <c r="D36" s="94"/>
      <c r="E36" s="95"/>
      <c r="F36" s="146" t="s">
        <v>70</v>
      </c>
      <c r="G36" s="148"/>
      <c r="H36" s="148"/>
      <c r="I36" s="148"/>
      <c r="J36" s="148"/>
      <c r="K36" s="148"/>
      <c r="L36" s="148"/>
      <c r="M36" s="149"/>
      <c r="N36" s="82"/>
    </row>
    <row r="37" spans="1:14" x14ac:dyDescent="0.25">
      <c r="A37" s="103"/>
      <c r="B37" s="146" t="s">
        <v>66</v>
      </c>
      <c r="C37" s="147"/>
      <c r="D37" s="94"/>
      <c r="E37" s="104"/>
      <c r="F37" s="146" t="s">
        <v>144</v>
      </c>
      <c r="G37" s="148"/>
      <c r="H37" s="148"/>
      <c r="I37" s="148"/>
      <c r="J37" s="148"/>
      <c r="K37" s="148"/>
      <c r="L37" s="148"/>
      <c r="M37" s="149"/>
      <c r="N37" s="82"/>
    </row>
    <row r="38" spans="1:14" ht="15.75" x14ac:dyDescent="0.25">
      <c r="A38" s="79"/>
      <c r="B38" s="79"/>
      <c r="C38" s="79"/>
      <c r="D38" s="79"/>
      <c r="E38" s="105" t="s">
        <v>116</v>
      </c>
      <c r="F38" s="88"/>
      <c r="G38" s="88"/>
      <c r="H38" s="88"/>
      <c r="I38" s="79"/>
      <c r="J38" s="79"/>
      <c r="K38" s="79"/>
      <c r="L38" s="106"/>
      <c r="M38" s="44"/>
      <c r="N38" s="89"/>
    </row>
    <row r="39" spans="1:14" x14ac:dyDescent="0.25">
      <c r="A39" s="107" t="s">
        <v>117</v>
      </c>
      <c r="B39" s="79"/>
      <c r="C39" s="79"/>
      <c r="D39" s="79"/>
      <c r="E39" s="108" t="s">
        <v>118</v>
      </c>
      <c r="F39" s="108" t="s">
        <v>119</v>
      </c>
      <c r="G39" s="108" t="s">
        <v>120</v>
      </c>
      <c r="H39" s="108" t="s">
        <v>121</v>
      </c>
      <c r="I39" s="108" t="s">
        <v>122</v>
      </c>
      <c r="J39" s="150" t="s">
        <v>4</v>
      </c>
      <c r="K39" s="151"/>
      <c r="L39" s="109" t="s">
        <v>123</v>
      </c>
      <c r="M39" s="110" t="s">
        <v>124</v>
      </c>
      <c r="N39" s="82"/>
    </row>
    <row r="40" spans="1:14" x14ac:dyDescent="0.25">
      <c r="A40" s="111" t="s">
        <v>125</v>
      </c>
      <c r="B40" s="112" t="str">
        <f>IF(B33&gt;"",B33&amp;" - "&amp;F33,"")</f>
        <v>Petri Kantonen - Olli Virtanen</v>
      </c>
      <c r="C40" s="113"/>
      <c r="D40" s="114"/>
      <c r="E40" s="115">
        <v>2</v>
      </c>
      <c r="F40" s="115">
        <v>3</v>
      </c>
      <c r="G40" s="115">
        <v>3</v>
      </c>
      <c r="H40" s="115"/>
      <c r="I40" s="115"/>
      <c r="J40" s="116">
        <f>IF(ISBLANK(E40),"",COUNTIF(E40:I40,"&gt;=0"))</f>
        <v>3</v>
      </c>
      <c r="K40" s="117">
        <f>IF(ISBLANK(E40),"",(IF(LEFT(E40,1)="-",1,0)+IF(LEFT(F40,1)="-",1,0)+IF(LEFT(G40,1)="-",1,0)+IF(LEFT(H40,1)="-",1,0)+IF(LEFT(I40,1)="-",1,0)))</f>
        <v>0</v>
      </c>
      <c r="L40" s="118">
        <f t="shared" ref="L40:M44" si="1">IF(J40=3,1,"")</f>
        <v>1</v>
      </c>
      <c r="M40" s="119" t="str">
        <f t="shared" si="1"/>
        <v/>
      </c>
      <c r="N40" s="82"/>
    </row>
    <row r="41" spans="1:14" x14ac:dyDescent="0.25">
      <c r="A41" s="111" t="s">
        <v>126</v>
      </c>
      <c r="B41" s="113" t="str">
        <f>IF(B34&gt;"",B34&amp;" - "&amp;F34,"")</f>
        <v>Sakari Farin - Jorma Savolainen</v>
      </c>
      <c r="C41" s="112"/>
      <c r="D41" s="114"/>
      <c r="E41" s="120">
        <v>-8</v>
      </c>
      <c r="F41" s="115">
        <v>-13</v>
      </c>
      <c r="G41" s="115">
        <v>6</v>
      </c>
      <c r="H41" s="115">
        <v>-9</v>
      </c>
      <c r="I41" s="115"/>
      <c r="J41" s="116">
        <f>IF(ISBLANK(E41),"",COUNTIF(E41:I41,"&gt;=0"))</f>
        <v>1</v>
      </c>
      <c r="K41" s="117">
        <f>IF(ISBLANK(E41),"",(IF(LEFT(E41,1)="-",1,0)+IF(LEFT(F41,1)="-",1,0)+IF(LEFT(G41,1)="-",1,0)+IF(LEFT(H41,1)="-",1,0)+IF(LEFT(I41,1)="-",1,0)))</f>
        <v>3</v>
      </c>
      <c r="L41" s="118" t="str">
        <f t="shared" si="1"/>
        <v/>
      </c>
      <c r="M41" s="119">
        <f t="shared" si="1"/>
        <v>1</v>
      </c>
      <c r="N41" s="82"/>
    </row>
    <row r="42" spans="1:14" x14ac:dyDescent="0.25">
      <c r="A42" s="121" t="s">
        <v>127</v>
      </c>
      <c r="B42" s="122" t="str">
        <f>IF(B36&gt;"",B36&amp;" / "&amp;B37,"")</f>
        <v>Petri Kantonen / Sakari Farin</v>
      </c>
      <c r="C42" s="123" t="str">
        <f>IF(F36&gt;"",F36&amp;" / "&amp;F37,"")</f>
        <v>Jari Auvinen / Jorma Savolainen</v>
      </c>
      <c r="D42" s="124"/>
      <c r="E42" s="125">
        <v>-8</v>
      </c>
      <c r="F42" s="126">
        <v>-9</v>
      </c>
      <c r="G42" s="127">
        <v>3</v>
      </c>
      <c r="H42" s="127">
        <v>-9</v>
      </c>
      <c r="I42" s="127"/>
      <c r="J42" s="116">
        <f>IF(ISBLANK(E42),"",COUNTIF(E42:I42,"&gt;=0"))</f>
        <v>1</v>
      </c>
      <c r="K42" s="117">
        <f>IF(ISBLANK(E42),"",(IF(LEFT(E42,1)="-",1,0)+IF(LEFT(F42,1)="-",1,0)+IF(LEFT(G42,1)="-",1,0)+IF(LEFT(H42,1)="-",1,0)+IF(LEFT(I42,1)="-",1,0)))</f>
        <v>3</v>
      </c>
      <c r="L42" s="118" t="str">
        <f t="shared" si="1"/>
        <v/>
      </c>
      <c r="M42" s="119">
        <f t="shared" si="1"/>
        <v>1</v>
      </c>
      <c r="N42" s="82"/>
    </row>
    <row r="43" spans="1:14" x14ac:dyDescent="0.25">
      <c r="A43" s="111" t="s">
        <v>128</v>
      </c>
      <c r="B43" s="113" t="str">
        <f>IF(B33&gt;"",B33&amp;" - "&amp;F34,"")</f>
        <v>Petri Kantonen - Jorma Savolainen</v>
      </c>
      <c r="C43" s="112"/>
      <c r="D43" s="114"/>
      <c r="E43" s="128">
        <v>5</v>
      </c>
      <c r="F43" s="115">
        <v>6</v>
      </c>
      <c r="G43" s="115">
        <v>-10</v>
      </c>
      <c r="H43" s="115">
        <v>8</v>
      </c>
      <c r="I43" s="129"/>
      <c r="J43" s="116">
        <f>IF(ISBLANK(E43),"",COUNTIF(E43:I43,"&gt;=0"))</f>
        <v>3</v>
      </c>
      <c r="K43" s="117">
        <f>IF(ISBLANK(E43),"",(IF(LEFT(E43,1)="-",1,0)+IF(LEFT(F43,1)="-",1,0)+IF(LEFT(G43,1)="-",1,0)+IF(LEFT(H43,1)="-",1,0)+IF(LEFT(I43,1)="-",1,0)))</f>
        <v>1</v>
      </c>
      <c r="L43" s="118">
        <f t="shared" si="1"/>
        <v>1</v>
      </c>
      <c r="M43" s="119" t="str">
        <f t="shared" si="1"/>
        <v/>
      </c>
      <c r="N43" s="82"/>
    </row>
    <row r="44" spans="1:14" ht="15.75" thickBot="1" x14ac:dyDescent="0.3">
      <c r="A44" s="111" t="s">
        <v>129</v>
      </c>
      <c r="B44" s="113" t="str">
        <f>IF(B34&gt;"",B34&amp;" - "&amp;F33,"")</f>
        <v>Sakari Farin - Olli Virtanen</v>
      </c>
      <c r="C44" s="112"/>
      <c r="D44" s="114"/>
      <c r="E44" s="129">
        <v>-9</v>
      </c>
      <c r="F44" s="115">
        <v>-9</v>
      </c>
      <c r="G44" s="129">
        <v>-3</v>
      </c>
      <c r="H44" s="115"/>
      <c r="I44" s="115"/>
      <c r="J44" s="116">
        <f>IF(ISBLANK(E44),"",COUNTIF(E44:I44,"&gt;=0"))</f>
        <v>0</v>
      </c>
      <c r="K44" s="130">
        <f>IF(ISBLANK(E44),"",(IF(LEFT(E44,1)="-",1,0)+IF(LEFT(F44,1)="-",1,0)+IF(LEFT(G44,1)="-",1,0)+IF(LEFT(H44,1)="-",1,0)+IF(LEFT(I44,1)="-",1,0)))</f>
        <v>3</v>
      </c>
      <c r="L44" s="118" t="str">
        <f t="shared" si="1"/>
        <v/>
      </c>
      <c r="M44" s="119">
        <f t="shared" si="1"/>
        <v>1</v>
      </c>
      <c r="N44" s="82"/>
    </row>
    <row r="45" spans="1:14" ht="16.5" thickBot="1" x14ac:dyDescent="0.3">
      <c r="A45" s="79"/>
      <c r="B45" s="79"/>
      <c r="C45" s="79"/>
      <c r="D45" s="79"/>
      <c r="E45" s="79"/>
      <c r="F45" s="79"/>
      <c r="G45" s="79"/>
      <c r="H45" s="131" t="s">
        <v>130</v>
      </c>
      <c r="I45" s="132"/>
      <c r="J45" s="133" t="str">
        <f>IF(ISBLANK(C40),"",SUM(J40:J44))</f>
        <v/>
      </c>
      <c r="K45" s="134" t="str">
        <f>IF(ISBLANK(D40),"",SUM(K40:K44))</f>
        <v/>
      </c>
      <c r="L45" s="135">
        <f>IF(ISBLANK(E40),"",SUM(L40:L44))</f>
        <v>2</v>
      </c>
      <c r="M45" s="136">
        <f>IF(ISBLANK(E40),"",SUM(M40:M44))</f>
        <v>3</v>
      </c>
      <c r="N45" s="82"/>
    </row>
    <row r="46" spans="1:14" x14ac:dyDescent="0.25">
      <c r="A46" s="78" t="s">
        <v>131</v>
      </c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89"/>
    </row>
    <row r="47" spans="1:14" x14ac:dyDescent="0.25">
      <c r="A47" s="137" t="s">
        <v>132</v>
      </c>
      <c r="B47" s="137"/>
      <c r="C47" s="137" t="s">
        <v>133</v>
      </c>
      <c r="D47" s="138"/>
      <c r="E47" s="137"/>
      <c r="F47" s="137" t="s">
        <v>18</v>
      </c>
      <c r="G47" s="138"/>
      <c r="H47" s="137"/>
      <c r="I47" s="139" t="s">
        <v>134</v>
      </c>
      <c r="J47" s="44"/>
      <c r="K47" s="79"/>
      <c r="L47" s="79"/>
      <c r="M47" s="79"/>
      <c r="N47" s="89"/>
    </row>
    <row r="48" spans="1:14" ht="18.75" thickBot="1" x14ac:dyDescent="0.3">
      <c r="A48" s="79"/>
      <c r="B48" s="79"/>
      <c r="C48" s="79"/>
      <c r="D48" s="79"/>
      <c r="E48" s="79"/>
      <c r="F48" s="79"/>
      <c r="G48" s="79"/>
      <c r="H48" s="79"/>
      <c r="I48" s="152" t="str">
        <f>IF(L45=3,B32,IF(M45=3,F32,""))</f>
        <v>Virtanen/Auvinen/Savolainen</v>
      </c>
      <c r="J48" s="153"/>
      <c r="K48" s="153"/>
      <c r="L48" s="153"/>
      <c r="M48" s="154"/>
      <c r="N48" s="82"/>
    </row>
    <row r="49" spans="1:14" ht="18" x14ac:dyDescent="0.25">
      <c r="A49" s="140"/>
      <c r="B49" s="140"/>
      <c r="C49" s="140"/>
      <c r="D49" s="140"/>
      <c r="E49" s="140"/>
      <c r="F49" s="140"/>
      <c r="G49" s="140"/>
      <c r="H49" s="140"/>
      <c r="I49" s="141"/>
      <c r="J49" s="141"/>
      <c r="K49" s="141"/>
      <c r="L49" s="141"/>
      <c r="M49" s="141"/>
      <c r="N49" s="142"/>
    </row>
    <row r="51" spans="1:14" ht="15.75" x14ac:dyDescent="0.25">
      <c r="A51" s="74"/>
      <c r="B51" s="75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7"/>
    </row>
    <row r="52" spans="1:14" ht="15.75" x14ac:dyDescent="0.25">
      <c r="A52" s="44"/>
      <c r="B52" s="78" t="s">
        <v>100</v>
      </c>
      <c r="C52" s="79"/>
      <c r="D52" s="79"/>
      <c r="E52" s="44"/>
      <c r="F52" s="80" t="s">
        <v>101</v>
      </c>
      <c r="G52" s="81"/>
      <c r="H52" s="159" t="s">
        <v>95</v>
      </c>
      <c r="I52" s="148"/>
      <c r="J52" s="148"/>
      <c r="K52" s="148"/>
      <c r="L52" s="148"/>
      <c r="M52" s="149"/>
      <c r="N52" s="82"/>
    </row>
    <row r="53" spans="1:14" ht="20.25" x14ac:dyDescent="0.3">
      <c r="A53" s="83"/>
      <c r="B53" s="84" t="s">
        <v>102</v>
      </c>
      <c r="C53" s="79"/>
      <c r="D53" s="79"/>
      <c r="E53" s="44"/>
      <c r="F53" s="80" t="s">
        <v>103</v>
      </c>
      <c r="G53" s="81"/>
      <c r="H53" s="159"/>
      <c r="I53" s="148"/>
      <c r="J53" s="148"/>
      <c r="K53" s="148"/>
      <c r="L53" s="148"/>
      <c r="M53" s="149"/>
      <c r="N53" s="82"/>
    </row>
    <row r="54" spans="1:14" x14ac:dyDescent="0.25">
      <c r="A54" s="79"/>
      <c r="B54" s="85" t="s">
        <v>104</v>
      </c>
      <c r="C54" s="79"/>
      <c r="D54" s="79"/>
      <c r="E54" s="79"/>
      <c r="F54" s="80" t="s">
        <v>105</v>
      </c>
      <c r="G54" s="86"/>
      <c r="H54" s="159" t="s">
        <v>143</v>
      </c>
      <c r="I54" s="159"/>
      <c r="J54" s="159"/>
      <c r="K54" s="159"/>
      <c r="L54" s="159"/>
      <c r="M54" s="160"/>
      <c r="N54" s="82"/>
    </row>
    <row r="55" spans="1:14" ht="15.75" x14ac:dyDescent="0.25">
      <c r="A55" s="79"/>
      <c r="B55" s="79"/>
      <c r="C55" s="79"/>
      <c r="D55" s="79"/>
      <c r="E55" s="79"/>
      <c r="F55" s="80" t="s">
        <v>106</v>
      </c>
      <c r="G55" s="81"/>
      <c r="H55" s="161">
        <v>42477</v>
      </c>
      <c r="I55" s="162"/>
      <c r="J55" s="162"/>
      <c r="K55" s="87" t="s">
        <v>107</v>
      </c>
      <c r="L55" s="163"/>
      <c r="M55" s="160"/>
      <c r="N55" s="82"/>
    </row>
    <row r="56" spans="1:14" x14ac:dyDescent="0.25">
      <c r="A56" s="44"/>
      <c r="B56" s="88" t="s">
        <v>108</v>
      </c>
      <c r="C56" s="79"/>
      <c r="D56" s="79"/>
      <c r="E56" s="79"/>
      <c r="F56" s="88" t="s">
        <v>108</v>
      </c>
      <c r="G56" s="79"/>
      <c r="H56" s="79"/>
      <c r="I56" s="79"/>
      <c r="J56" s="79"/>
      <c r="K56" s="79"/>
      <c r="L56" s="79"/>
      <c r="M56" s="79"/>
      <c r="N56" s="89"/>
    </row>
    <row r="57" spans="1:14" ht="15.75" x14ac:dyDescent="0.25">
      <c r="A57" s="90" t="s">
        <v>109</v>
      </c>
      <c r="B57" s="155" t="s">
        <v>79</v>
      </c>
      <c r="C57" s="156"/>
      <c r="D57" s="91"/>
      <c r="E57" s="92" t="s">
        <v>110</v>
      </c>
      <c r="F57" s="155" t="s">
        <v>146</v>
      </c>
      <c r="G57" s="157"/>
      <c r="H57" s="157"/>
      <c r="I57" s="157"/>
      <c r="J57" s="157"/>
      <c r="K57" s="157"/>
      <c r="L57" s="157"/>
      <c r="M57" s="158"/>
      <c r="N57" s="82"/>
    </row>
    <row r="58" spans="1:14" x14ac:dyDescent="0.25">
      <c r="A58" s="93" t="s">
        <v>111</v>
      </c>
      <c r="B58" s="146" t="s">
        <v>37</v>
      </c>
      <c r="C58" s="147"/>
      <c r="D58" s="94"/>
      <c r="E58" s="95" t="s">
        <v>112</v>
      </c>
      <c r="F58" s="146" t="s">
        <v>63</v>
      </c>
      <c r="G58" s="148"/>
      <c r="H58" s="148"/>
      <c r="I58" s="148"/>
      <c r="J58" s="148"/>
      <c r="K58" s="148"/>
      <c r="L58" s="148"/>
      <c r="M58" s="149"/>
      <c r="N58" s="82"/>
    </row>
    <row r="59" spans="1:14" x14ac:dyDescent="0.25">
      <c r="A59" s="96" t="s">
        <v>113</v>
      </c>
      <c r="B59" s="146" t="s">
        <v>66</v>
      </c>
      <c r="C59" s="147"/>
      <c r="D59" s="94"/>
      <c r="E59" s="97" t="s">
        <v>114</v>
      </c>
      <c r="F59" s="146" t="s">
        <v>32</v>
      </c>
      <c r="G59" s="148"/>
      <c r="H59" s="148"/>
      <c r="I59" s="148"/>
      <c r="J59" s="148"/>
      <c r="K59" s="148"/>
      <c r="L59" s="148"/>
      <c r="M59" s="149"/>
      <c r="N59" s="82"/>
    </row>
    <row r="60" spans="1:14" x14ac:dyDescent="0.25">
      <c r="A60" s="98" t="s">
        <v>115</v>
      </c>
      <c r="B60" s="99"/>
      <c r="C60" s="100"/>
      <c r="D60" s="101"/>
      <c r="E60" s="98" t="s">
        <v>115</v>
      </c>
      <c r="F60" s="102"/>
      <c r="G60" s="102"/>
      <c r="H60" s="102"/>
      <c r="I60" s="102"/>
      <c r="J60" s="102"/>
      <c r="K60" s="102"/>
      <c r="L60" s="102"/>
      <c r="M60" s="102"/>
      <c r="N60" s="89"/>
    </row>
    <row r="61" spans="1:14" x14ac:dyDescent="0.25">
      <c r="A61" s="93"/>
      <c r="B61" s="146" t="s">
        <v>37</v>
      </c>
      <c r="C61" s="147"/>
      <c r="D61" s="94"/>
      <c r="E61" s="95"/>
      <c r="F61" s="146" t="s">
        <v>32</v>
      </c>
      <c r="G61" s="148"/>
      <c r="H61" s="148"/>
      <c r="I61" s="148"/>
      <c r="J61" s="148"/>
      <c r="K61" s="148"/>
      <c r="L61" s="148"/>
      <c r="M61" s="149"/>
      <c r="N61" s="82"/>
    </row>
    <row r="62" spans="1:14" x14ac:dyDescent="0.25">
      <c r="A62" s="103"/>
      <c r="B62" s="146" t="s">
        <v>66</v>
      </c>
      <c r="C62" s="147"/>
      <c r="D62" s="94"/>
      <c r="E62" s="104"/>
      <c r="F62" s="146" t="s">
        <v>63</v>
      </c>
      <c r="G62" s="148"/>
      <c r="H62" s="148"/>
      <c r="I62" s="148"/>
      <c r="J62" s="148"/>
      <c r="K62" s="148"/>
      <c r="L62" s="148"/>
      <c r="M62" s="149"/>
      <c r="N62" s="82"/>
    </row>
    <row r="63" spans="1:14" ht="15.75" x14ac:dyDescent="0.25">
      <c r="A63" s="79"/>
      <c r="B63" s="79"/>
      <c r="C63" s="79"/>
      <c r="D63" s="79"/>
      <c r="E63" s="105" t="s">
        <v>116</v>
      </c>
      <c r="F63" s="88"/>
      <c r="G63" s="88"/>
      <c r="H63" s="88"/>
      <c r="I63" s="79"/>
      <c r="J63" s="79"/>
      <c r="K63" s="79"/>
      <c r="L63" s="106"/>
      <c r="M63" s="44"/>
      <c r="N63" s="89"/>
    </row>
    <row r="64" spans="1:14" x14ac:dyDescent="0.25">
      <c r="A64" s="107" t="s">
        <v>117</v>
      </c>
      <c r="B64" s="79"/>
      <c r="C64" s="79"/>
      <c r="D64" s="79"/>
      <c r="E64" s="108" t="s">
        <v>118</v>
      </c>
      <c r="F64" s="108" t="s">
        <v>119</v>
      </c>
      <c r="G64" s="108" t="s">
        <v>120</v>
      </c>
      <c r="H64" s="108" t="s">
        <v>121</v>
      </c>
      <c r="I64" s="108" t="s">
        <v>122</v>
      </c>
      <c r="J64" s="150" t="s">
        <v>4</v>
      </c>
      <c r="K64" s="151"/>
      <c r="L64" s="109" t="s">
        <v>123</v>
      </c>
      <c r="M64" s="110" t="s">
        <v>124</v>
      </c>
      <c r="N64" s="82"/>
    </row>
    <row r="65" spans="1:14" x14ac:dyDescent="0.25">
      <c r="A65" s="111" t="s">
        <v>125</v>
      </c>
      <c r="B65" s="112" t="str">
        <f>IF(B58&gt;"",B58&amp;" - "&amp;F58,"")</f>
        <v>Petri Kantonen - Pekka Räsänen</v>
      </c>
      <c r="C65" s="113"/>
      <c r="D65" s="114"/>
      <c r="E65" s="115">
        <v>4</v>
      </c>
      <c r="F65" s="115">
        <v>8</v>
      </c>
      <c r="G65" s="115">
        <v>8</v>
      </c>
      <c r="H65" s="115"/>
      <c r="I65" s="115"/>
      <c r="J65" s="116">
        <f>IF(ISBLANK(E65),"",COUNTIF(E65:I65,"&gt;=0"))</f>
        <v>3</v>
      </c>
      <c r="K65" s="117">
        <f>IF(ISBLANK(E65),"",(IF(LEFT(E65,1)="-",1,0)+IF(LEFT(F65,1)="-",1,0)+IF(LEFT(G65,1)="-",1,0)+IF(LEFT(H65,1)="-",1,0)+IF(LEFT(I65,1)="-",1,0)))</f>
        <v>0</v>
      </c>
      <c r="L65" s="118">
        <f t="shared" ref="L65:M69" si="2">IF(J65=3,1,"")</f>
        <v>1</v>
      </c>
      <c r="M65" s="119" t="str">
        <f t="shared" si="2"/>
        <v/>
      </c>
      <c r="N65" s="82"/>
    </row>
    <row r="66" spans="1:14" x14ac:dyDescent="0.25">
      <c r="A66" s="111" t="s">
        <v>126</v>
      </c>
      <c r="B66" s="113" t="str">
        <f>IF(B59&gt;"",B59&amp;" - "&amp;F59,"")</f>
        <v>Sakari Farin - Ismo Lallo</v>
      </c>
      <c r="C66" s="112"/>
      <c r="D66" s="114"/>
      <c r="E66" s="120">
        <v>-8</v>
      </c>
      <c r="F66" s="115">
        <v>-4</v>
      </c>
      <c r="G66" s="115">
        <v>-3</v>
      </c>
      <c r="H66" s="115"/>
      <c r="I66" s="115"/>
      <c r="J66" s="116">
        <f>IF(ISBLANK(E66),"",COUNTIF(E66:I66,"&gt;=0"))</f>
        <v>0</v>
      </c>
      <c r="K66" s="117">
        <f>IF(ISBLANK(E66),"",(IF(LEFT(E66,1)="-",1,0)+IF(LEFT(F66,1)="-",1,0)+IF(LEFT(G66,1)="-",1,0)+IF(LEFT(H66,1)="-",1,0)+IF(LEFT(I66,1)="-",1,0)))</f>
        <v>3</v>
      </c>
      <c r="L66" s="118" t="str">
        <f t="shared" si="2"/>
        <v/>
      </c>
      <c r="M66" s="119">
        <f t="shared" si="2"/>
        <v>1</v>
      </c>
      <c r="N66" s="82"/>
    </row>
    <row r="67" spans="1:14" x14ac:dyDescent="0.25">
      <c r="A67" s="121" t="s">
        <v>127</v>
      </c>
      <c r="B67" s="122" t="str">
        <f>IF(B61&gt;"",B61&amp;" / "&amp;B62,"")</f>
        <v>Petri Kantonen / Sakari Farin</v>
      </c>
      <c r="C67" s="123" t="str">
        <f>IF(F61&gt;"",F61&amp;" / "&amp;F62,"")</f>
        <v>Ismo Lallo / Pekka Räsänen</v>
      </c>
      <c r="D67" s="124"/>
      <c r="E67" s="125">
        <v>-7</v>
      </c>
      <c r="F67" s="126">
        <v>6</v>
      </c>
      <c r="G67" s="127">
        <v>-10</v>
      </c>
      <c r="H67" s="127">
        <v>-9</v>
      </c>
      <c r="I67" s="127"/>
      <c r="J67" s="116">
        <f>IF(ISBLANK(E67),"",COUNTIF(E67:I67,"&gt;=0"))</f>
        <v>1</v>
      </c>
      <c r="K67" s="117">
        <f>IF(ISBLANK(E67),"",(IF(LEFT(E67,1)="-",1,0)+IF(LEFT(F67,1)="-",1,0)+IF(LEFT(G67,1)="-",1,0)+IF(LEFT(H67,1)="-",1,0)+IF(LEFT(I67,1)="-",1,0)))</f>
        <v>3</v>
      </c>
      <c r="L67" s="118" t="str">
        <f t="shared" si="2"/>
        <v/>
      </c>
      <c r="M67" s="119">
        <f t="shared" si="2"/>
        <v>1</v>
      </c>
      <c r="N67" s="82"/>
    </row>
    <row r="68" spans="1:14" x14ac:dyDescent="0.25">
      <c r="A68" s="111" t="s">
        <v>128</v>
      </c>
      <c r="B68" s="113" t="str">
        <f>IF(B58&gt;"",B58&amp;" - "&amp;F59,"")</f>
        <v>Petri Kantonen - Ismo Lallo</v>
      </c>
      <c r="C68" s="112"/>
      <c r="D68" s="114"/>
      <c r="E68" s="128">
        <v>-5</v>
      </c>
      <c r="F68" s="115">
        <v>-8</v>
      </c>
      <c r="G68" s="115">
        <v>-9</v>
      </c>
      <c r="H68" s="115"/>
      <c r="I68" s="129"/>
      <c r="J68" s="116">
        <f>IF(ISBLANK(E68),"",COUNTIF(E68:I68,"&gt;=0"))</f>
        <v>0</v>
      </c>
      <c r="K68" s="117">
        <f>IF(ISBLANK(E68),"",(IF(LEFT(E68,1)="-",1,0)+IF(LEFT(F68,1)="-",1,0)+IF(LEFT(G68,1)="-",1,0)+IF(LEFT(H68,1)="-",1,0)+IF(LEFT(I68,1)="-",1,0)))</f>
        <v>3</v>
      </c>
      <c r="L68" s="118" t="str">
        <f t="shared" si="2"/>
        <v/>
      </c>
      <c r="M68" s="119">
        <f t="shared" si="2"/>
        <v>1</v>
      </c>
      <c r="N68" s="82"/>
    </row>
    <row r="69" spans="1:14" ht="15.75" thickBot="1" x14ac:dyDescent="0.3">
      <c r="A69" s="111" t="s">
        <v>129</v>
      </c>
      <c r="B69" s="113" t="str">
        <f>IF(B59&gt;"",B59&amp;" - "&amp;F58,"")</f>
        <v>Sakari Farin - Pekka Räsänen</v>
      </c>
      <c r="C69" s="112"/>
      <c r="D69" s="114"/>
      <c r="E69" s="129"/>
      <c r="F69" s="115"/>
      <c r="G69" s="129"/>
      <c r="H69" s="115"/>
      <c r="I69" s="115"/>
      <c r="J69" s="116" t="str">
        <f>IF(ISBLANK(E69),"",COUNTIF(E69:I69,"&gt;=0"))</f>
        <v/>
      </c>
      <c r="K69" s="130" t="str">
        <f>IF(ISBLANK(E69),"",(IF(LEFT(E69,1)="-",1,0)+IF(LEFT(F69,1)="-",1,0)+IF(LEFT(G69,1)="-",1,0)+IF(LEFT(H69,1)="-",1,0)+IF(LEFT(I69,1)="-",1,0)))</f>
        <v/>
      </c>
      <c r="L69" s="118" t="str">
        <f t="shared" si="2"/>
        <v/>
      </c>
      <c r="M69" s="119" t="str">
        <f t="shared" si="2"/>
        <v/>
      </c>
      <c r="N69" s="82"/>
    </row>
    <row r="70" spans="1:14" ht="16.5" thickBot="1" x14ac:dyDescent="0.3">
      <c r="A70" s="79"/>
      <c r="B70" s="79"/>
      <c r="C70" s="79"/>
      <c r="D70" s="79"/>
      <c r="E70" s="79"/>
      <c r="F70" s="79"/>
      <c r="G70" s="79"/>
      <c r="H70" s="131" t="s">
        <v>130</v>
      </c>
      <c r="I70" s="132"/>
      <c r="J70" s="133" t="str">
        <f>IF(ISBLANK(C65),"",SUM(J65:J69))</f>
        <v/>
      </c>
      <c r="K70" s="134" t="str">
        <f>IF(ISBLANK(D65),"",SUM(K65:K69))</f>
        <v/>
      </c>
      <c r="L70" s="135">
        <f>IF(ISBLANK(E65),"",SUM(L65:L69))</f>
        <v>1</v>
      </c>
      <c r="M70" s="136">
        <f>IF(ISBLANK(E65),"",SUM(M65:M69))</f>
        <v>3</v>
      </c>
      <c r="N70" s="82"/>
    </row>
    <row r="71" spans="1:14" x14ac:dyDescent="0.25">
      <c r="A71" s="78" t="s">
        <v>131</v>
      </c>
      <c r="B71" s="79"/>
      <c r="C71" s="79"/>
      <c r="D71" s="79"/>
      <c r="E71" s="79"/>
      <c r="F71" s="79"/>
      <c r="G71" s="79"/>
      <c r="H71" s="79"/>
      <c r="I71" s="79"/>
      <c r="J71" s="79"/>
      <c r="K71" s="79"/>
      <c r="L71" s="79"/>
      <c r="M71" s="79"/>
      <c r="N71" s="89"/>
    </row>
    <row r="72" spans="1:14" x14ac:dyDescent="0.25">
      <c r="A72" s="137" t="s">
        <v>132</v>
      </c>
      <c r="B72" s="137"/>
      <c r="C72" s="137" t="s">
        <v>133</v>
      </c>
      <c r="D72" s="138"/>
      <c r="E72" s="137"/>
      <c r="F72" s="137" t="s">
        <v>18</v>
      </c>
      <c r="G72" s="138"/>
      <c r="H72" s="137"/>
      <c r="I72" s="139" t="s">
        <v>134</v>
      </c>
      <c r="J72" s="44"/>
      <c r="K72" s="79"/>
      <c r="L72" s="79"/>
      <c r="M72" s="79"/>
      <c r="N72" s="89"/>
    </row>
    <row r="73" spans="1:14" ht="18.75" thickBot="1" x14ac:dyDescent="0.3">
      <c r="A73" s="79"/>
      <c r="B73" s="79"/>
      <c r="C73" s="79"/>
      <c r="D73" s="79"/>
      <c r="E73" s="79"/>
      <c r="F73" s="79"/>
      <c r="G73" s="79"/>
      <c r="H73" s="79"/>
      <c r="I73" s="152" t="str">
        <f>IF(L70=3,B57,IF(M70=3,F57,""))</f>
        <v>Räsänen/Lallo</v>
      </c>
      <c r="J73" s="153"/>
      <c r="K73" s="153"/>
      <c r="L73" s="153"/>
      <c r="M73" s="154"/>
      <c r="N73" s="82"/>
    </row>
    <row r="74" spans="1:14" ht="18" x14ac:dyDescent="0.25">
      <c r="A74" s="140"/>
      <c r="B74" s="140"/>
      <c r="C74" s="140"/>
      <c r="D74" s="140"/>
      <c r="E74" s="140"/>
      <c r="F74" s="140"/>
      <c r="G74" s="140"/>
      <c r="H74" s="140"/>
      <c r="I74" s="141"/>
      <c r="J74" s="141"/>
      <c r="K74" s="141"/>
      <c r="L74" s="141"/>
      <c r="M74" s="141"/>
      <c r="N74" s="142"/>
    </row>
    <row r="76" spans="1:14" ht="15.75" x14ac:dyDescent="0.25">
      <c r="A76" s="74"/>
      <c r="B76" s="75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7"/>
    </row>
    <row r="77" spans="1:14" ht="15.75" x14ac:dyDescent="0.25">
      <c r="A77" s="44"/>
      <c r="B77" s="78" t="s">
        <v>100</v>
      </c>
      <c r="C77" s="79"/>
      <c r="D77" s="79"/>
      <c r="E77" s="44"/>
      <c r="F77" s="80" t="s">
        <v>101</v>
      </c>
      <c r="G77" s="81"/>
      <c r="H77" s="159" t="s">
        <v>95</v>
      </c>
      <c r="I77" s="148"/>
      <c r="J77" s="148"/>
      <c r="K77" s="148"/>
      <c r="L77" s="148"/>
      <c r="M77" s="149"/>
      <c r="N77" s="82"/>
    </row>
    <row r="78" spans="1:14" ht="20.25" x14ac:dyDescent="0.3">
      <c r="A78" s="83"/>
      <c r="B78" s="84" t="s">
        <v>102</v>
      </c>
      <c r="C78" s="79"/>
      <c r="D78" s="79"/>
      <c r="E78" s="44"/>
      <c r="F78" s="80" t="s">
        <v>103</v>
      </c>
      <c r="G78" s="81"/>
      <c r="H78" s="159"/>
      <c r="I78" s="148"/>
      <c r="J78" s="148"/>
      <c r="K78" s="148"/>
      <c r="L78" s="148"/>
      <c r="M78" s="149"/>
      <c r="N78" s="82"/>
    </row>
    <row r="79" spans="1:14" x14ac:dyDescent="0.25">
      <c r="A79" s="79"/>
      <c r="B79" s="85" t="s">
        <v>104</v>
      </c>
      <c r="C79" s="79"/>
      <c r="D79" s="79"/>
      <c r="E79" s="79"/>
      <c r="F79" s="80" t="s">
        <v>105</v>
      </c>
      <c r="G79" s="86"/>
      <c r="H79" s="159" t="s">
        <v>147</v>
      </c>
      <c r="I79" s="159"/>
      <c r="J79" s="159"/>
      <c r="K79" s="159"/>
      <c r="L79" s="159"/>
      <c r="M79" s="160"/>
      <c r="N79" s="82"/>
    </row>
    <row r="80" spans="1:14" ht="15.75" x14ac:dyDescent="0.25">
      <c r="A80" s="79"/>
      <c r="B80" s="79"/>
      <c r="C80" s="79"/>
      <c r="D80" s="79"/>
      <c r="E80" s="79"/>
      <c r="F80" s="80" t="s">
        <v>106</v>
      </c>
      <c r="G80" s="81"/>
      <c r="H80" s="161">
        <v>42477</v>
      </c>
      <c r="I80" s="162"/>
      <c r="J80" s="162"/>
      <c r="K80" s="87" t="s">
        <v>107</v>
      </c>
      <c r="L80" s="163"/>
      <c r="M80" s="160"/>
      <c r="N80" s="82"/>
    </row>
    <row r="81" spans="1:14" x14ac:dyDescent="0.25">
      <c r="A81" s="44"/>
      <c r="B81" s="88" t="s">
        <v>108</v>
      </c>
      <c r="C81" s="79"/>
      <c r="D81" s="79"/>
      <c r="E81" s="79"/>
      <c r="F81" s="88" t="s">
        <v>108</v>
      </c>
      <c r="G81" s="79"/>
      <c r="H81" s="79"/>
      <c r="I81" s="79"/>
      <c r="J81" s="79"/>
      <c r="K81" s="79"/>
      <c r="L81" s="79"/>
      <c r="M81" s="79"/>
      <c r="N81" s="89"/>
    </row>
    <row r="82" spans="1:14" ht="15.75" x14ac:dyDescent="0.25">
      <c r="A82" s="90" t="s">
        <v>109</v>
      </c>
      <c r="B82" s="155" t="s">
        <v>141</v>
      </c>
      <c r="C82" s="156"/>
      <c r="D82" s="91"/>
      <c r="E82" s="92" t="s">
        <v>110</v>
      </c>
      <c r="F82" s="155" t="s">
        <v>148</v>
      </c>
      <c r="G82" s="157"/>
      <c r="H82" s="157"/>
      <c r="I82" s="157"/>
      <c r="J82" s="157"/>
      <c r="K82" s="157"/>
      <c r="L82" s="157"/>
      <c r="M82" s="158"/>
      <c r="N82" s="82"/>
    </row>
    <row r="83" spans="1:14" x14ac:dyDescent="0.25">
      <c r="A83" s="93" t="s">
        <v>111</v>
      </c>
      <c r="B83" s="146" t="s">
        <v>35</v>
      </c>
      <c r="C83" s="147"/>
      <c r="D83" s="94"/>
      <c r="E83" s="95" t="s">
        <v>112</v>
      </c>
      <c r="F83" s="146" t="s">
        <v>72</v>
      </c>
      <c r="G83" s="148"/>
      <c r="H83" s="148"/>
      <c r="I83" s="148"/>
      <c r="J83" s="148"/>
      <c r="K83" s="148"/>
      <c r="L83" s="148"/>
      <c r="M83" s="149"/>
      <c r="N83" s="82"/>
    </row>
    <row r="84" spans="1:14" x14ac:dyDescent="0.25">
      <c r="A84" s="96" t="s">
        <v>113</v>
      </c>
      <c r="B84" s="146" t="s">
        <v>65</v>
      </c>
      <c r="C84" s="147"/>
      <c r="D84" s="94"/>
      <c r="E84" s="97" t="s">
        <v>114</v>
      </c>
      <c r="F84" s="146" t="s">
        <v>71</v>
      </c>
      <c r="G84" s="148"/>
      <c r="H84" s="148"/>
      <c r="I84" s="148"/>
      <c r="J84" s="148"/>
      <c r="K84" s="148"/>
      <c r="L84" s="148"/>
      <c r="M84" s="149"/>
      <c r="N84" s="82"/>
    </row>
    <row r="85" spans="1:14" x14ac:dyDescent="0.25">
      <c r="A85" s="98" t="s">
        <v>115</v>
      </c>
      <c r="B85" s="99"/>
      <c r="C85" s="100"/>
      <c r="D85" s="101"/>
      <c r="E85" s="98" t="s">
        <v>115</v>
      </c>
      <c r="F85" s="102"/>
      <c r="G85" s="102"/>
      <c r="H85" s="102"/>
      <c r="I85" s="102"/>
      <c r="J85" s="102"/>
      <c r="K85" s="102"/>
      <c r="L85" s="102"/>
      <c r="M85" s="102"/>
      <c r="N85" s="89"/>
    </row>
    <row r="86" spans="1:14" x14ac:dyDescent="0.25">
      <c r="A86" s="93"/>
      <c r="B86" s="146" t="s">
        <v>35</v>
      </c>
      <c r="C86" s="147"/>
      <c r="D86" s="94"/>
      <c r="E86" s="95"/>
      <c r="F86" s="146" t="s">
        <v>72</v>
      </c>
      <c r="G86" s="148"/>
      <c r="H86" s="148"/>
      <c r="I86" s="148"/>
      <c r="J86" s="148"/>
      <c r="K86" s="148"/>
      <c r="L86" s="148"/>
      <c r="M86" s="149"/>
      <c r="N86" s="82"/>
    </row>
    <row r="87" spans="1:14" x14ac:dyDescent="0.25">
      <c r="A87" s="103"/>
      <c r="B87" s="146" t="s">
        <v>65</v>
      </c>
      <c r="C87" s="147"/>
      <c r="D87" s="94"/>
      <c r="E87" s="104"/>
      <c r="F87" s="146" t="s">
        <v>71</v>
      </c>
      <c r="G87" s="148"/>
      <c r="H87" s="148"/>
      <c r="I87" s="148"/>
      <c r="J87" s="148"/>
      <c r="K87" s="148"/>
      <c r="L87" s="148"/>
      <c r="M87" s="149"/>
      <c r="N87" s="82"/>
    </row>
    <row r="88" spans="1:14" ht="15.75" x14ac:dyDescent="0.25">
      <c r="A88" s="79"/>
      <c r="B88" s="79"/>
      <c r="C88" s="79"/>
      <c r="D88" s="79"/>
      <c r="E88" s="105" t="s">
        <v>116</v>
      </c>
      <c r="F88" s="88"/>
      <c r="G88" s="88"/>
      <c r="H88" s="88"/>
      <c r="I88" s="79"/>
      <c r="J88" s="79"/>
      <c r="K88" s="79"/>
      <c r="L88" s="106"/>
      <c r="M88" s="44"/>
      <c r="N88" s="89"/>
    </row>
    <row r="89" spans="1:14" x14ac:dyDescent="0.25">
      <c r="A89" s="107" t="s">
        <v>117</v>
      </c>
      <c r="B89" s="79"/>
      <c r="C89" s="79"/>
      <c r="D89" s="79"/>
      <c r="E89" s="108" t="s">
        <v>118</v>
      </c>
      <c r="F89" s="108" t="s">
        <v>119</v>
      </c>
      <c r="G89" s="108" t="s">
        <v>120</v>
      </c>
      <c r="H89" s="108" t="s">
        <v>121</v>
      </c>
      <c r="I89" s="108" t="s">
        <v>122</v>
      </c>
      <c r="J89" s="150" t="s">
        <v>4</v>
      </c>
      <c r="K89" s="151"/>
      <c r="L89" s="109" t="s">
        <v>123</v>
      </c>
      <c r="M89" s="110" t="s">
        <v>124</v>
      </c>
      <c r="N89" s="82"/>
    </row>
    <row r="90" spans="1:14" x14ac:dyDescent="0.25">
      <c r="A90" s="111" t="s">
        <v>125</v>
      </c>
      <c r="B90" s="112" t="str">
        <f>IF(B83&gt;"",B83&amp;" - "&amp;F83,"")</f>
        <v>Teuvo Nisula - Kai Tammela</v>
      </c>
      <c r="C90" s="113"/>
      <c r="D90" s="114"/>
      <c r="E90" s="115">
        <v>-8</v>
      </c>
      <c r="F90" s="115">
        <v>8</v>
      </c>
      <c r="G90" s="115">
        <v>7</v>
      </c>
      <c r="H90" s="115">
        <v>10</v>
      </c>
      <c r="I90" s="115"/>
      <c r="J90" s="116">
        <f>IF(ISBLANK(E90),"",COUNTIF(E90:I90,"&gt;=0"))</f>
        <v>3</v>
      </c>
      <c r="K90" s="117">
        <f>IF(ISBLANK(E90),"",(IF(LEFT(E90,1)="-",1,0)+IF(LEFT(F90,1)="-",1,0)+IF(LEFT(G90,1)="-",1,0)+IF(LEFT(H90,1)="-",1,0)+IF(LEFT(I90,1)="-",1,0)))</f>
        <v>1</v>
      </c>
      <c r="L90" s="118">
        <f t="shared" ref="L90:M94" si="3">IF(J90=3,1,"")</f>
        <v>1</v>
      </c>
      <c r="M90" s="119" t="str">
        <f t="shared" si="3"/>
        <v/>
      </c>
      <c r="N90" s="82"/>
    </row>
    <row r="91" spans="1:14" x14ac:dyDescent="0.25">
      <c r="A91" s="111" t="s">
        <v>126</v>
      </c>
      <c r="B91" s="113" t="str">
        <f>IF(B84&gt;"",B84&amp;" - "&amp;F84,"")</f>
        <v>Markku Manner - Petri Mikkonen</v>
      </c>
      <c r="C91" s="112"/>
      <c r="D91" s="114"/>
      <c r="E91" s="120">
        <v>6</v>
      </c>
      <c r="F91" s="115">
        <v>11</v>
      </c>
      <c r="G91" s="115">
        <v>9</v>
      </c>
      <c r="H91" s="115"/>
      <c r="I91" s="115"/>
      <c r="J91" s="116">
        <f>IF(ISBLANK(E91),"",COUNTIF(E91:I91,"&gt;=0"))</f>
        <v>3</v>
      </c>
      <c r="K91" s="117">
        <f>IF(ISBLANK(E91),"",(IF(LEFT(E91,1)="-",1,0)+IF(LEFT(F91,1)="-",1,0)+IF(LEFT(G91,1)="-",1,0)+IF(LEFT(H91,1)="-",1,0)+IF(LEFT(I91,1)="-",1,0)))</f>
        <v>0</v>
      </c>
      <c r="L91" s="118">
        <f t="shared" si="3"/>
        <v>1</v>
      </c>
      <c r="M91" s="119" t="str">
        <f t="shared" si="3"/>
        <v/>
      </c>
      <c r="N91" s="82"/>
    </row>
    <row r="92" spans="1:14" x14ac:dyDescent="0.25">
      <c r="A92" s="121" t="s">
        <v>127</v>
      </c>
      <c r="B92" s="122" t="str">
        <f>IF(B86&gt;"",B86&amp;" / "&amp;B87,"")</f>
        <v>Teuvo Nisula / Markku Manner</v>
      </c>
      <c r="C92" s="123" t="str">
        <f>IF(F86&gt;"",F86&amp;" / "&amp;F87,"")</f>
        <v>Kai Tammela / Petri Mikkonen</v>
      </c>
      <c r="D92" s="124"/>
      <c r="E92" s="125">
        <v>7</v>
      </c>
      <c r="F92" s="126">
        <v>7</v>
      </c>
      <c r="G92" s="127">
        <v>2</v>
      </c>
      <c r="H92" s="127"/>
      <c r="I92" s="127"/>
      <c r="J92" s="116">
        <f>IF(ISBLANK(E92),"",COUNTIF(E92:I92,"&gt;=0"))</f>
        <v>3</v>
      </c>
      <c r="K92" s="117">
        <f>IF(ISBLANK(E92),"",(IF(LEFT(E92,1)="-",1,0)+IF(LEFT(F92,1)="-",1,0)+IF(LEFT(G92,1)="-",1,0)+IF(LEFT(H92,1)="-",1,0)+IF(LEFT(I92,1)="-",1,0)))</f>
        <v>0</v>
      </c>
      <c r="L92" s="118">
        <f t="shared" si="3"/>
        <v>1</v>
      </c>
      <c r="M92" s="119" t="str">
        <f t="shared" si="3"/>
        <v/>
      </c>
      <c r="N92" s="82"/>
    </row>
    <row r="93" spans="1:14" x14ac:dyDescent="0.25">
      <c r="A93" s="111" t="s">
        <v>128</v>
      </c>
      <c r="B93" s="113" t="str">
        <f>IF(B83&gt;"",B83&amp;" - "&amp;F84,"")</f>
        <v>Teuvo Nisula - Petri Mikkonen</v>
      </c>
      <c r="C93" s="112"/>
      <c r="D93" s="114"/>
      <c r="E93" s="128"/>
      <c r="F93" s="115"/>
      <c r="G93" s="115"/>
      <c r="H93" s="115"/>
      <c r="I93" s="129"/>
      <c r="J93" s="116" t="str">
        <f>IF(ISBLANK(E93),"",COUNTIF(E93:I93,"&gt;=0"))</f>
        <v/>
      </c>
      <c r="K93" s="117" t="str">
        <f>IF(ISBLANK(E93),"",(IF(LEFT(E93,1)="-",1,0)+IF(LEFT(F93,1)="-",1,0)+IF(LEFT(G93,1)="-",1,0)+IF(LEFT(H93,1)="-",1,0)+IF(LEFT(I93,1)="-",1,0)))</f>
        <v/>
      </c>
      <c r="L93" s="118" t="str">
        <f t="shared" si="3"/>
        <v/>
      </c>
      <c r="M93" s="119" t="str">
        <f t="shared" si="3"/>
        <v/>
      </c>
      <c r="N93" s="82"/>
    </row>
    <row r="94" spans="1:14" ht="15.75" thickBot="1" x14ac:dyDescent="0.3">
      <c r="A94" s="111" t="s">
        <v>129</v>
      </c>
      <c r="B94" s="113" t="str">
        <f>IF(B84&gt;"",B84&amp;" - "&amp;F83,"")</f>
        <v>Markku Manner - Kai Tammela</v>
      </c>
      <c r="C94" s="112"/>
      <c r="D94" s="114"/>
      <c r="E94" s="129"/>
      <c r="F94" s="115"/>
      <c r="G94" s="129"/>
      <c r="H94" s="115"/>
      <c r="I94" s="115"/>
      <c r="J94" s="116" t="str">
        <f>IF(ISBLANK(E94),"",COUNTIF(E94:I94,"&gt;=0"))</f>
        <v/>
      </c>
      <c r="K94" s="130" t="str">
        <f>IF(ISBLANK(E94),"",(IF(LEFT(E94,1)="-",1,0)+IF(LEFT(F94,1)="-",1,0)+IF(LEFT(G94,1)="-",1,0)+IF(LEFT(H94,1)="-",1,0)+IF(LEFT(I94,1)="-",1,0)))</f>
        <v/>
      </c>
      <c r="L94" s="118" t="str">
        <f t="shared" si="3"/>
        <v/>
      </c>
      <c r="M94" s="119" t="str">
        <f t="shared" si="3"/>
        <v/>
      </c>
      <c r="N94" s="82"/>
    </row>
    <row r="95" spans="1:14" ht="16.5" thickBot="1" x14ac:dyDescent="0.3">
      <c r="A95" s="79"/>
      <c r="B95" s="79"/>
      <c r="C95" s="79"/>
      <c r="D95" s="79"/>
      <c r="E95" s="79"/>
      <c r="F95" s="79"/>
      <c r="G95" s="79"/>
      <c r="H95" s="131" t="s">
        <v>130</v>
      </c>
      <c r="I95" s="132"/>
      <c r="J95" s="133" t="str">
        <f>IF(ISBLANK(C90),"",SUM(J90:J94))</f>
        <v/>
      </c>
      <c r="K95" s="134" t="str">
        <f>IF(ISBLANK(D90),"",SUM(K90:K94))</f>
        <v/>
      </c>
      <c r="L95" s="135">
        <f>IF(ISBLANK(E90),"",SUM(L90:L94))</f>
        <v>3</v>
      </c>
      <c r="M95" s="136">
        <f>IF(ISBLANK(E90),"",SUM(M90:M94))</f>
        <v>0</v>
      </c>
      <c r="N95" s="82"/>
    </row>
    <row r="96" spans="1:14" x14ac:dyDescent="0.25">
      <c r="A96" s="78" t="s">
        <v>131</v>
      </c>
      <c r="B96" s="79"/>
      <c r="C96" s="79"/>
      <c r="D96" s="79"/>
      <c r="E96" s="79"/>
      <c r="F96" s="79"/>
      <c r="G96" s="79"/>
      <c r="H96" s="79"/>
      <c r="I96" s="79"/>
      <c r="J96" s="79"/>
      <c r="K96" s="79"/>
      <c r="L96" s="79"/>
      <c r="M96" s="79"/>
      <c r="N96" s="89"/>
    </row>
    <row r="97" spans="1:14" x14ac:dyDescent="0.25">
      <c r="A97" s="137" t="s">
        <v>132</v>
      </c>
      <c r="B97" s="137"/>
      <c r="C97" s="137" t="s">
        <v>133</v>
      </c>
      <c r="D97" s="138"/>
      <c r="E97" s="137"/>
      <c r="F97" s="137" t="s">
        <v>18</v>
      </c>
      <c r="G97" s="138"/>
      <c r="H97" s="137"/>
      <c r="I97" s="139" t="s">
        <v>134</v>
      </c>
      <c r="J97" s="44"/>
      <c r="K97" s="79"/>
      <c r="L97" s="79"/>
      <c r="M97" s="79"/>
      <c r="N97" s="89"/>
    </row>
    <row r="98" spans="1:14" ht="18.75" thickBot="1" x14ac:dyDescent="0.3">
      <c r="A98" s="79"/>
      <c r="B98" s="79"/>
      <c r="C98" s="79"/>
      <c r="D98" s="79"/>
      <c r="E98" s="79"/>
      <c r="F98" s="79"/>
      <c r="G98" s="79"/>
      <c r="H98" s="79"/>
      <c r="I98" s="152" t="str">
        <f>IF(L95=3,B82,IF(M95=3,F82,""))</f>
        <v>Nisula/Manner</v>
      </c>
      <c r="J98" s="153"/>
      <c r="K98" s="153"/>
      <c r="L98" s="153"/>
      <c r="M98" s="154"/>
      <c r="N98" s="82"/>
    </row>
    <row r="99" spans="1:14" ht="18" x14ac:dyDescent="0.25">
      <c r="A99" s="140"/>
      <c r="B99" s="140"/>
      <c r="C99" s="140"/>
      <c r="D99" s="140"/>
      <c r="E99" s="140"/>
      <c r="F99" s="140"/>
      <c r="G99" s="140"/>
      <c r="H99" s="140"/>
      <c r="I99" s="141"/>
      <c r="J99" s="141"/>
      <c r="K99" s="141"/>
      <c r="L99" s="141"/>
      <c r="M99" s="141"/>
      <c r="N99" s="142"/>
    </row>
    <row r="101" spans="1:14" ht="15.75" x14ac:dyDescent="0.25">
      <c r="A101" s="74"/>
      <c r="B101" s="75"/>
      <c r="C101" s="76"/>
      <c r="D101" s="76"/>
      <c r="E101" s="76"/>
      <c r="F101" s="76"/>
      <c r="G101" s="76"/>
      <c r="H101" s="76"/>
      <c r="I101" s="76"/>
      <c r="J101" s="76"/>
      <c r="K101" s="76"/>
      <c r="L101" s="76"/>
      <c r="M101" s="76"/>
      <c r="N101" s="77"/>
    </row>
    <row r="102" spans="1:14" ht="15.75" x14ac:dyDescent="0.25">
      <c r="A102" s="44"/>
      <c r="B102" s="78" t="s">
        <v>100</v>
      </c>
      <c r="C102" s="79"/>
      <c r="D102" s="79"/>
      <c r="E102" s="44"/>
      <c r="F102" s="80" t="s">
        <v>101</v>
      </c>
      <c r="G102" s="81"/>
      <c r="H102" s="159" t="s">
        <v>95</v>
      </c>
      <c r="I102" s="148"/>
      <c r="J102" s="148"/>
      <c r="K102" s="148"/>
      <c r="L102" s="148"/>
      <c r="M102" s="149"/>
      <c r="N102" s="82"/>
    </row>
    <row r="103" spans="1:14" ht="20.25" x14ac:dyDescent="0.3">
      <c r="A103" s="83"/>
      <c r="B103" s="84" t="s">
        <v>102</v>
      </c>
      <c r="C103" s="79"/>
      <c r="D103" s="79"/>
      <c r="E103" s="44"/>
      <c r="F103" s="80" t="s">
        <v>103</v>
      </c>
      <c r="G103" s="81"/>
      <c r="H103" s="159"/>
      <c r="I103" s="148"/>
      <c r="J103" s="148"/>
      <c r="K103" s="148"/>
      <c r="L103" s="148"/>
      <c r="M103" s="149"/>
      <c r="N103" s="82"/>
    </row>
    <row r="104" spans="1:14" x14ac:dyDescent="0.25">
      <c r="A104" s="79"/>
      <c r="B104" s="85" t="s">
        <v>104</v>
      </c>
      <c r="C104" s="79"/>
      <c r="D104" s="79"/>
      <c r="E104" s="79"/>
      <c r="F104" s="80" t="s">
        <v>105</v>
      </c>
      <c r="G104" s="86"/>
      <c r="H104" s="159" t="s">
        <v>147</v>
      </c>
      <c r="I104" s="159"/>
      <c r="J104" s="159"/>
      <c r="K104" s="159"/>
      <c r="L104" s="159"/>
      <c r="M104" s="160"/>
      <c r="N104" s="82"/>
    </row>
    <row r="105" spans="1:14" ht="15.75" x14ac:dyDescent="0.25">
      <c r="A105" s="79"/>
      <c r="B105" s="79"/>
      <c r="C105" s="79"/>
      <c r="D105" s="79"/>
      <c r="E105" s="79"/>
      <c r="F105" s="80" t="s">
        <v>106</v>
      </c>
      <c r="G105" s="81"/>
      <c r="H105" s="161">
        <v>42477</v>
      </c>
      <c r="I105" s="162"/>
      <c r="J105" s="162"/>
      <c r="K105" s="87" t="s">
        <v>107</v>
      </c>
      <c r="L105" s="163"/>
      <c r="M105" s="160"/>
      <c r="N105" s="82"/>
    </row>
    <row r="106" spans="1:14" x14ac:dyDescent="0.25">
      <c r="A106" s="44"/>
      <c r="B106" s="88" t="s">
        <v>108</v>
      </c>
      <c r="C106" s="79"/>
      <c r="D106" s="79"/>
      <c r="E106" s="79"/>
      <c r="F106" s="88" t="s">
        <v>108</v>
      </c>
      <c r="G106" s="79"/>
      <c r="H106" s="79"/>
      <c r="I106" s="79"/>
      <c r="J106" s="79"/>
      <c r="K106" s="79"/>
      <c r="L106" s="79"/>
      <c r="M106" s="79"/>
      <c r="N106" s="89"/>
    </row>
    <row r="107" spans="1:14" ht="15.75" x14ac:dyDescent="0.25">
      <c r="A107" s="90" t="s">
        <v>109</v>
      </c>
      <c r="B107" s="155" t="s">
        <v>140</v>
      </c>
      <c r="C107" s="156"/>
      <c r="D107" s="91"/>
      <c r="E107" s="92" t="s">
        <v>110</v>
      </c>
      <c r="F107" s="155" t="s">
        <v>149</v>
      </c>
      <c r="G107" s="157"/>
      <c r="H107" s="157"/>
      <c r="I107" s="157"/>
      <c r="J107" s="157"/>
      <c r="K107" s="157"/>
      <c r="L107" s="157"/>
      <c r="M107" s="158"/>
      <c r="N107" s="82"/>
    </row>
    <row r="108" spans="1:14" x14ac:dyDescent="0.25">
      <c r="A108" s="93" t="s">
        <v>111</v>
      </c>
      <c r="B108" s="146" t="s">
        <v>68</v>
      </c>
      <c r="C108" s="147"/>
      <c r="D108" s="94"/>
      <c r="E108" s="95" t="s">
        <v>112</v>
      </c>
      <c r="F108" s="146" t="s">
        <v>73</v>
      </c>
      <c r="G108" s="148"/>
      <c r="H108" s="148"/>
      <c r="I108" s="148"/>
      <c r="J108" s="148"/>
      <c r="K108" s="148"/>
      <c r="L108" s="148"/>
      <c r="M108" s="149"/>
      <c r="N108" s="82"/>
    </row>
    <row r="109" spans="1:14" x14ac:dyDescent="0.25">
      <c r="A109" s="96" t="s">
        <v>113</v>
      </c>
      <c r="B109" s="146" t="s">
        <v>67</v>
      </c>
      <c r="C109" s="147"/>
      <c r="D109" s="94"/>
      <c r="E109" s="97" t="s">
        <v>114</v>
      </c>
      <c r="F109" s="146" t="s">
        <v>74</v>
      </c>
      <c r="G109" s="148"/>
      <c r="H109" s="148"/>
      <c r="I109" s="148"/>
      <c r="J109" s="148"/>
      <c r="K109" s="148"/>
      <c r="L109" s="148"/>
      <c r="M109" s="149"/>
      <c r="N109" s="82"/>
    </row>
    <row r="110" spans="1:14" x14ac:dyDescent="0.25">
      <c r="A110" s="98" t="s">
        <v>115</v>
      </c>
      <c r="B110" s="99"/>
      <c r="C110" s="100"/>
      <c r="D110" s="101"/>
      <c r="E110" s="98" t="s">
        <v>115</v>
      </c>
      <c r="F110" s="102"/>
      <c r="G110" s="102"/>
      <c r="H110" s="102"/>
      <c r="I110" s="102"/>
      <c r="J110" s="102"/>
      <c r="K110" s="102"/>
      <c r="L110" s="102"/>
      <c r="M110" s="102"/>
      <c r="N110" s="89"/>
    </row>
    <row r="111" spans="1:14" x14ac:dyDescent="0.25">
      <c r="A111" s="93"/>
      <c r="B111" s="146" t="s">
        <v>68</v>
      </c>
      <c r="C111" s="147"/>
      <c r="D111" s="94"/>
      <c r="E111" s="95"/>
      <c r="F111" s="146" t="s">
        <v>73</v>
      </c>
      <c r="G111" s="148"/>
      <c r="H111" s="148"/>
      <c r="I111" s="148"/>
      <c r="J111" s="148"/>
      <c r="K111" s="148"/>
      <c r="L111" s="148"/>
      <c r="M111" s="149"/>
      <c r="N111" s="82"/>
    </row>
    <row r="112" spans="1:14" x14ac:dyDescent="0.25">
      <c r="A112" s="103"/>
      <c r="B112" s="146" t="s">
        <v>67</v>
      </c>
      <c r="C112" s="147"/>
      <c r="D112" s="94"/>
      <c r="E112" s="104"/>
      <c r="F112" s="146" t="s">
        <v>74</v>
      </c>
      <c r="G112" s="148"/>
      <c r="H112" s="148"/>
      <c r="I112" s="148"/>
      <c r="J112" s="148"/>
      <c r="K112" s="148"/>
      <c r="L112" s="148"/>
      <c r="M112" s="149"/>
      <c r="N112" s="82"/>
    </row>
    <row r="113" spans="1:14" ht="15.75" x14ac:dyDescent="0.25">
      <c r="A113" s="79"/>
      <c r="B113" s="79"/>
      <c r="C113" s="79"/>
      <c r="D113" s="79"/>
      <c r="E113" s="105" t="s">
        <v>116</v>
      </c>
      <c r="F113" s="88"/>
      <c r="G113" s="88"/>
      <c r="H113" s="88"/>
      <c r="I113" s="79"/>
      <c r="J113" s="79"/>
      <c r="K113" s="79"/>
      <c r="L113" s="106"/>
      <c r="M113" s="44"/>
      <c r="N113" s="89"/>
    </row>
    <row r="114" spans="1:14" x14ac:dyDescent="0.25">
      <c r="A114" s="107" t="s">
        <v>117</v>
      </c>
      <c r="B114" s="79"/>
      <c r="C114" s="79"/>
      <c r="D114" s="79"/>
      <c r="E114" s="108" t="s">
        <v>118</v>
      </c>
      <c r="F114" s="108" t="s">
        <v>119</v>
      </c>
      <c r="G114" s="108" t="s">
        <v>120</v>
      </c>
      <c r="H114" s="108" t="s">
        <v>121</v>
      </c>
      <c r="I114" s="108" t="s">
        <v>122</v>
      </c>
      <c r="J114" s="150" t="s">
        <v>4</v>
      </c>
      <c r="K114" s="151"/>
      <c r="L114" s="109" t="s">
        <v>123</v>
      </c>
      <c r="M114" s="110" t="s">
        <v>124</v>
      </c>
      <c r="N114" s="82"/>
    </row>
    <row r="115" spans="1:14" x14ac:dyDescent="0.25">
      <c r="A115" s="111" t="s">
        <v>125</v>
      </c>
      <c r="B115" s="112" t="str">
        <f>IF(B108&gt;"",B108&amp;" - "&amp;F108,"")</f>
        <v>Markku Nuutinen - Rita Lahtinen</v>
      </c>
      <c r="C115" s="113"/>
      <c r="D115" s="114"/>
      <c r="E115" s="115">
        <v>1</v>
      </c>
      <c r="F115" s="115">
        <v>1</v>
      </c>
      <c r="G115" s="115">
        <v>1</v>
      </c>
      <c r="H115" s="115"/>
      <c r="I115" s="115"/>
      <c r="J115" s="116">
        <f>IF(ISBLANK(E115),"",COUNTIF(E115:I115,"&gt;=0"))</f>
        <v>3</v>
      </c>
      <c r="K115" s="117">
        <f>IF(ISBLANK(E115),"",(IF(LEFT(E115,1)="-",1,0)+IF(LEFT(F115,1)="-",1,0)+IF(LEFT(G115,1)="-",1,0)+IF(LEFT(H115,1)="-",1,0)+IF(LEFT(I115,1)="-",1,0)))</f>
        <v>0</v>
      </c>
      <c r="L115" s="118">
        <f t="shared" ref="L115:M119" si="4">IF(J115=3,1,"")</f>
        <v>1</v>
      </c>
      <c r="M115" s="119" t="str">
        <f t="shared" si="4"/>
        <v/>
      </c>
      <c r="N115" s="82"/>
    </row>
    <row r="116" spans="1:14" x14ac:dyDescent="0.25">
      <c r="A116" s="111" t="s">
        <v>126</v>
      </c>
      <c r="B116" s="113" t="str">
        <f>IF(B109&gt;"",B109&amp;" - "&amp;F109,"")</f>
        <v>Janne Viljamaa - Jouko Nikitin</v>
      </c>
      <c r="C116" s="112"/>
      <c r="D116" s="114"/>
      <c r="E116" s="120">
        <v>2</v>
      </c>
      <c r="F116" s="115">
        <v>2</v>
      </c>
      <c r="G116" s="115">
        <v>5</v>
      </c>
      <c r="H116" s="115"/>
      <c r="I116" s="115"/>
      <c r="J116" s="116">
        <f>IF(ISBLANK(E116),"",COUNTIF(E116:I116,"&gt;=0"))</f>
        <v>3</v>
      </c>
      <c r="K116" s="117">
        <f>IF(ISBLANK(E116),"",(IF(LEFT(E116,1)="-",1,0)+IF(LEFT(F116,1)="-",1,0)+IF(LEFT(G116,1)="-",1,0)+IF(LEFT(H116,1)="-",1,0)+IF(LEFT(I116,1)="-",1,0)))</f>
        <v>0</v>
      </c>
      <c r="L116" s="118">
        <f t="shared" si="4"/>
        <v>1</v>
      </c>
      <c r="M116" s="119" t="str">
        <f t="shared" si="4"/>
        <v/>
      </c>
      <c r="N116" s="82"/>
    </row>
    <row r="117" spans="1:14" x14ac:dyDescent="0.25">
      <c r="A117" s="121" t="s">
        <v>127</v>
      </c>
      <c r="B117" s="122" t="str">
        <f>IF(B111&gt;"",B111&amp;" / "&amp;B112,"")</f>
        <v>Markku Nuutinen / Janne Viljamaa</v>
      </c>
      <c r="C117" s="123" t="str">
        <f>IF(F111&gt;"",F111&amp;" / "&amp;F112,"")</f>
        <v>Rita Lahtinen / Jouko Nikitin</v>
      </c>
      <c r="D117" s="124"/>
      <c r="E117" s="125">
        <v>3</v>
      </c>
      <c r="F117" s="126">
        <v>6</v>
      </c>
      <c r="G117" s="127">
        <v>2</v>
      </c>
      <c r="H117" s="127"/>
      <c r="I117" s="127"/>
      <c r="J117" s="116">
        <f>IF(ISBLANK(E117),"",COUNTIF(E117:I117,"&gt;=0"))</f>
        <v>3</v>
      </c>
      <c r="K117" s="117">
        <f>IF(ISBLANK(E117),"",(IF(LEFT(E117,1)="-",1,0)+IF(LEFT(F117,1)="-",1,0)+IF(LEFT(G117,1)="-",1,0)+IF(LEFT(H117,1)="-",1,0)+IF(LEFT(I117,1)="-",1,0)))</f>
        <v>0</v>
      </c>
      <c r="L117" s="118">
        <f t="shared" si="4"/>
        <v>1</v>
      </c>
      <c r="M117" s="119" t="str">
        <f t="shared" si="4"/>
        <v/>
      </c>
      <c r="N117" s="82"/>
    </row>
    <row r="118" spans="1:14" x14ac:dyDescent="0.25">
      <c r="A118" s="111" t="s">
        <v>128</v>
      </c>
      <c r="B118" s="113" t="str">
        <f>IF(B108&gt;"",B108&amp;" - "&amp;F109,"")</f>
        <v>Markku Nuutinen - Jouko Nikitin</v>
      </c>
      <c r="C118" s="112"/>
      <c r="D118" s="114"/>
      <c r="E118" s="128"/>
      <c r="F118" s="115"/>
      <c r="G118" s="115"/>
      <c r="H118" s="115"/>
      <c r="I118" s="129"/>
      <c r="J118" s="116" t="str">
        <f>IF(ISBLANK(E118),"",COUNTIF(E118:I118,"&gt;=0"))</f>
        <v/>
      </c>
      <c r="K118" s="117" t="str">
        <f>IF(ISBLANK(E118),"",(IF(LEFT(E118,1)="-",1,0)+IF(LEFT(F118,1)="-",1,0)+IF(LEFT(G118,1)="-",1,0)+IF(LEFT(H118,1)="-",1,0)+IF(LEFT(I118,1)="-",1,0)))</f>
        <v/>
      </c>
      <c r="L118" s="118" t="str">
        <f t="shared" si="4"/>
        <v/>
      </c>
      <c r="M118" s="119" t="str">
        <f t="shared" si="4"/>
        <v/>
      </c>
      <c r="N118" s="82"/>
    </row>
    <row r="119" spans="1:14" ht="15.75" thickBot="1" x14ac:dyDescent="0.3">
      <c r="A119" s="111" t="s">
        <v>129</v>
      </c>
      <c r="B119" s="113" t="str">
        <f>IF(B109&gt;"",B109&amp;" - "&amp;F108,"")</f>
        <v>Janne Viljamaa - Rita Lahtinen</v>
      </c>
      <c r="C119" s="112"/>
      <c r="D119" s="114"/>
      <c r="E119" s="129"/>
      <c r="F119" s="115"/>
      <c r="G119" s="129"/>
      <c r="H119" s="115"/>
      <c r="I119" s="115"/>
      <c r="J119" s="116" t="str">
        <f>IF(ISBLANK(E119),"",COUNTIF(E119:I119,"&gt;=0"))</f>
        <v/>
      </c>
      <c r="K119" s="130" t="str">
        <f>IF(ISBLANK(E119),"",(IF(LEFT(E119,1)="-",1,0)+IF(LEFT(F119,1)="-",1,0)+IF(LEFT(G119,1)="-",1,0)+IF(LEFT(H119,1)="-",1,0)+IF(LEFT(I119,1)="-",1,0)))</f>
        <v/>
      </c>
      <c r="L119" s="118" t="str">
        <f t="shared" si="4"/>
        <v/>
      </c>
      <c r="M119" s="119" t="str">
        <f t="shared" si="4"/>
        <v/>
      </c>
      <c r="N119" s="82"/>
    </row>
    <row r="120" spans="1:14" ht="16.5" thickBot="1" x14ac:dyDescent="0.3">
      <c r="A120" s="79"/>
      <c r="B120" s="79"/>
      <c r="C120" s="79"/>
      <c r="D120" s="79"/>
      <c r="E120" s="79"/>
      <c r="F120" s="79"/>
      <c r="G120" s="79"/>
      <c r="H120" s="131" t="s">
        <v>130</v>
      </c>
      <c r="I120" s="132"/>
      <c r="J120" s="133" t="str">
        <f>IF(ISBLANK(C115),"",SUM(J115:J119))</f>
        <v/>
      </c>
      <c r="K120" s="134" t="str">
        <f>IF(ISBLANK(D115),"",SUM(K115:K119))</f>
        <v/>
      </c>
      <c r="L120" s="135">
        <f>IF(ISBLANK(E115),"",SUM(L115:L119))</f>
        <v>3</v>
      </c>
      <c r="M120" s="136">
        <f>IF(ISBLANK(E115),"",SUM(M115:M119))</f>
        <v>0</v>
      </c>
      <c r="N120" s="82"/>
    </row>
    <row r="121" spans="1:14" x14ac:dyDescent="0.25">
      <c r="A121" s="78" t="s">
        <v>131</v>
      </c>
      <c r="B121" s="79"/>
      <c r="C121" s="79"/>
      <c r="D121" s="79"/>
      <c r="E121" s="79"/>
      <c r="F121" s="79"/>
      <c r="G121" s="79"/>
      <c r="H121" s="79"/>
      <c r="I121" s="79"/>
      <c r="J121" s="79"/>
      <c r="K121" s="79"/>
      <c r="L121" s="79"/>
      <c r="M121" s="79"/>
      <c r="N121" s="89"/>
    </row>
    <row r="122" spans="1:14" x14ac:dyDescent="0.25">
      <c r="A122" s="137" t="s">
        <v>132</v>
      </c>
      <c r="B122" s="137"/>
      <c r="C122" s="137" t="s">
        <v>133</v>
      </c>
      <c r="D122" s="138"/>
      <c r="E122" s="137"/>
      <c r="F122" s="137" t="s">
        <v>18</v>
      </c>
      <c r="G122" s="138"/>
      <c r="H122" s="137"/>
      <c r="I122" s="139" t="s">
        <v>134</v>
      </c>
      <c r="J122" s="44"/>
      <c r="K122" s="79"/>
      <c r="L122" s="79"/>
      <c r="M122" s="79"/>
      <c r="N122" s="89"/>
    </row>
    <row r="123" spans="1:14" ht="18.75" thickBot="1" x14ac:dyDescent="0.3">
      <c r="A123" s="79"/>
      <c r="B123" s="79"/>
      <c r="C123" s="79"/>
      <c r="D123" s="79"/>
      <c r="E123" s="79"/>
      <c r="F123" s="79"/>
      <c r="G123" s="79"/>
      <c r="H123" s="79"/>
      <c r="I123" s="152" t="str">
        <f>IF(L120=3,B107,IF(M120=3,F107,""))</f>
        <v>Nuutinen/Viljamaa</v>
      </c>
      <c r="J123" s="153"/>
      <c r="K123" s="153"/>
      <c r="L123" s="153"/>
      <c r="M123" s="154"/>
      <c r="N123" s="82"/>
    </row>
    <row r="124" spans="1:14" ht="18" x14ac:dyDescent="0.25">
      <c r="A124" s="140"/>
      <c r="B124" s="140"/>
      <c r="C124" s="140"/>
      <c r="D124" s="140"/>
      <c r="E124" s="140"/>
      <c r="F124" s="140"/>
      <c r="G124" s="140"/>
      <c r="H124" s="140"/>
      <c r="I124" s="141"/>
      <c r="J124" s="141"/>
      <c r="K124" s="141"/>
      <c r="L124" s="141"/>
      <c r="M124" s="141"/>
      <c r="N124" s="142"/>
    </row>
    <row r="126" spans="1:14" ht="15.75" x14ac:dyDescent="0.25">
      <c r="A126" s="74"/>
      <c r="B126" s="75"/>
      <c r="C126" s="76"/>
      <c r="D126" s="76"/>
      <c r="E126" s="76"/>
      <c r="F126" s="76"/>
      <c r="G126" s="76"/>
      <c r="H126" s="76"/>
      <c r="I126" s="76"/>
      <c r="J126" s="76"/>
      <c r="K126" s="76"/>
      <c r="L126" s="76"/>
      <c r="M126" s="76"/>
      <c r="N126" s="77"/>
    </row>
    <row r="127" spans="1:14" ht="15.75" x14ac:dyDescent="0.25">
      <c r="A127" s="44"/>
      <c r="B127" s="78" t="s">
        <v>100</v>
      </c>
      <c r="C127" s="79"/>
      <c r="D127" s="79"/>
      <c r="E127" s="44"/>
      <c r="F127" s="80" t="s">
        <v>101</v>
      </c>
      <c r="G127" s="81"/>
      <c r="H127" s="159" t="s">
        <v>95</v>
      </c>
      <c r="I127" s="148"/>
      <c r="J127" s="148"/>
      <c r="K127" s="148"/>
      <c r="L127" s="148"/>
      <c r="M127" s="149"/>
      <c r="N127" s="82"/>
    </row>
    <row r="128" spans="1:14" ht="20.25" x14ac:dyDescent="0.3">
      <c r="A128" s="83"/>
      <c r="B128" s="84" t="s">
        <v>102</v>
      </c>
      <c r="C128" s="79"/>
      <c r="D128" s="79"/>
      <c r="E128" s="44"/>
      <c r="F128" s="80" t="s">
        <v>103</v>
      </c>
      <c r="G128" s="81"/>
      <c r="H128" s="159"/>
      <c r="I128" s="148"/>
      <c r="J128" s="148"/>
      <c r="K128" s="148"/>
      <c r="L128" s="148"/>
      <c r="M128" s="149"/>
      <c r="N128" s="82"/>
    </row>
    <row r="129" spans="1:14" x14ac:dyDescent="0.25">
      <c r="A129" s="79"/>
      <c r="B129" s="85" t="s">
        <v>104</v>
      </c>
      <c r="C129" s="79"/>
      <c r="D129" s="79"/>
      <c r="E129" s="79"/>
      <c r="F129" s="80" t="s">
        <v>105</v>
      </c>
      <c r="G129" s="86"/>
      <c r="H129" s="159" t="s">
        <v>147</v>
      </c>
      <c r="I129" s="159"/>
      <c r="J129" s="159"/>
      <c r="K129" s="159"/>
      <c r="L129" s="159"/>
      <c r="M129" s="160"/>
      <c r="N129" s="82"/>
    </row>
    <row r="130" spans="1:14" ht="15.75" x14ac:dyDescent="0.25">
      <c r="A130" s="79"/>
      <c r="B130" s="79"/>
      <c r="C130" s="79"/>
      <c r="D130" s="79"/>
      <c r="E130" s="79"/>
      <c r="F130" s="80" t="s">
        <v>106</v>
      </c>
      <c r="G130" s="81"/>
      <c r="H130" s="161">
        <v>42477</v>
      </c>
      <c r="I130" s="162"/>
      <c r="J130" s="162"/>
      <c r="K130" s="87" t="s">
        <v>107</v>
      </c>
      <c r="L130" s="163"/>
      <c r="M130" s="160"/>
      <c r="N130" s="82"/>
    </row>
    <row r="131" spans="1:14" x14ac:dyDescent="0.25">
      <c r="A131" s="44"/>
      <c r="B131" s="88" t="s">
        <v>108</v>
      </c>
      <c r="C131" s="79"/>
      <c r="D131" s="79"/>
      <c r="E131" s="79"/>
      <c r="F131" s="88" t="s">
        <v>108</v>
      </c>
      <c r="G131" s="79"/>
      <c r="H131" s="79"/>
      <c r="I131" s="79"/>
      <c r="J131" s="79"/>
      <c r="K131" s="79"/>
      <c r="L131" s="79"/>
      <c r="M131" s="79"/>
      <c r="N131" s="89"/>
    </row>
    <row r="132" spans="1:14" ht="15.75" x14ac:dyDescent="0.25">
      <c r="A132" s="90" t="s">
        <v>109</v>
      </c>
      <c r="B132" s="155" t="s">
        <v>141</v>
      </c>
      <c r="C132" s="156"/>
      <c r="D132" s="91"/>
      <c r="E132" s="92" t="s">
        <v>110</v>
      </c>
      <c r="F132" s="155" t="s">
        <v>149</v>
      </c>
      <c r="G132" s="157"/>
      <c r="H132" s="157"/>
      <c r="I132" s="157"/>
      <c r="J132" s="157"/>
      <c r="K132" s="157"/>
      <c r="L132" s="157"/>
      <c r="M132" s="158"/>
      <c r="N132" s="82"/>
    </row>
    <row r="133" spans="1:14" x14ac:dyDescent="0.25">
      <c r="A133" s="93" t="s">
        <v>111</v>
      </c>
      <c r="B133" s="146" t="s">
        <v>65</v>
      </c>
      <c r="C133" s="147"/>
      <c r="D133" s="94"/>
      <c r="E133" s="95" t="s">
        <v>112</v>
      </c>
      <c r="F133" s="146" t="s">
        <v>73</v>
      </c>
      <c r="G133" s="148"/>
      <c r="H133" s="148"/>
      <c r="I133" s="148"/>
      <c r="J133" s="148"/>
      <c r="K133" s="148"/>
      <c r="L133" s="148"/>
      <c r="M133" s="149"/>
      <c r="N133" s="82"/>
    </row>
    <row r="134" spans="1:14" x14ac:dyDescent="0.25">
      <c r="A134" s="96" t="s">
        <v>113</v>
      </c>
      <c r="B134" s="146" t="s">
        <v>35</v>
      </c>
      <c r="C134" s="147"/>
      <c r="D134" s="94"/>
      <c r="E134" s="97" t="s">
        <v>114</v>
      </c>
      <c r="F134" s="146" t="s">
        <v>74</v>
      </c>
      <c r="G134" s="148"/>
      <c r="H134" s="148"/>
      <c r="I134" s="148"/>
      <c r="J134" s="148"/>
      <c r="K134" s="148"/>
      <c r="L134" s="148"/>
      <c r="M134" s="149"/>
      <c r="N134" s="82"/>
    </row>
    <row r="135" spans="1:14" x14ac:dyDescent="0.25">
      <c r="A135" s="98" t="s">
        <v>115</v>
      </c>
      <c r="B135" s="99"/>
      <c r="C135" s="100"/>
      <c r="D135" s="101"/>
      <c r="E135" s="98" t="s">
        <v>115</v>
      </c>
      <c r="F135" s="102"/>
      <c r="G135" s="102"/>
      <c r="H135" s="102"/>
      <c r="I135" s="102"/>
      <c r="J135" s="102"/>
      <c r="K135" s="102"/>
      <c r="L135" s="102"/>
      <c r="M135" s="102"/>
      <c r="N135" s="89"/>
    </row>
    <row r="136" spans="1:14" x14ac:dyDescent="0.25">
      <c r="A136" s="93"/>
      <c r="B136" s="146" t="s">
        <v>65</v>
      </c>
      <c r="C136" s="147"/>
      <c r="D136" s="94"/>
      <c r="E136" s="95"/>
      <c r="F136" s="146" t="s">
        <v>73</v>
      </c>
      <c r="G136" s="148"/>
      <c r="H136" s="148"/>
      <c r="I136" s="148"/>
      <c r="J136" s="148"/>
      <c r="K136" s="148"/>
      <c r="L136" s="148"/>
      <c r="M136" s="149"/>
      <c r="N136" s="82"/>
    </row>
    <row r="137" spans="1:14" x14ac:dyDescent="0.25">
      <c r="A137" s="103"/>
      <c r="B137" s="146" t="s">
        <v>35</v>
      </c>
      <c r="C137" s="147"/>
      <c r="D137" s="94"/>
      <c r="E137" s="104"/>
      <c r="F137" s="146" t="s">
        <v>74</v>
      </c>
      <c r="G137" s="148"/>
      <c r="H137" s="148"/>
      <c r="I137" s="148"/>
      <c r="J137" s="148"/>
      <c r="K137" s="148"/>
      <c r="L137" s="148"/>
      <c r="M137" s="149"/>
      <c r="N137" s="82"/>
    </row>
    <row r="138" spans="1:14" ht="15.75" x14ac:dyDescent="0.25">
      <c r="A138" s="79"/>
      <c r="B138" s="79"/>
      <c r="C138" s="79"/>
      <c r="D138" s="79"/>
      <c r="E138" s="105" t="s">
        <v>116</v>
      </c>
      <c r="F138" s="88"/>
      <c r="G138" s="88"/>
      <c r="H138" s="88"/>
      <c r="I138" s="79"/>
      <c r="J138" s="79"/>
      <c r="K138" s="79"/>
      <c r="L138" s="106"/>
      <c r="M138" s="44"/>
      <c r="N138" s="89"/>
    </row>
    <row r="139" spans="1:14" x14ac:dyDescent="0.25">
      <c r="A139" s="107" t="s">
        <v>117</v>
      </c>
      <c r="B139" s="79"/>
      <c r="C139" s="79"/>
      <c r="D139" s="79"/>
      <c r="E139" s="108" t="s">
        <v>118</v>
      </c>
      <c r="F139" s="108" t="s">
        <v>119</v>
      </c>
      <c r="G139" s="108" t="s">
        <v>120</v>
      </c>
      <c r="H139" s="108" t="s">
        <v>121</v>
      </c>
      <c r="I139" s="108" t="s">
        <v>122</v>
      </c>
      <c r="J139" s="150" t="s">
        <v>4</v>
      </c>
      <c r="K139" s="151"/>
      <c r="L139" s="109" t="s">
        <v>123</v>
      </c>
      <c r="M139" s="110" t="s">
        <v>124</v>
      </c>
      <c r="N139" s="82"/>
    </row>
    <row r="140" spans="1:14" x14ac:dyDescent="0.25">
      <c r="A140" s="111" t="s">
        <v>125</v>
      </c>
      <c r="B140" s="112" t="str">
        <f>IF(B133&gt;"",B133&amp;" - "&amp;F133,"")</f>
        <v>Markku Manner - Rita Lahtinen</v>
      </c>
      <c r="C140" s="113"/>
      <c r="D140" s="114"/>
      <c r="E140" s="115">
        <v>2</v>
      </c>
      <c r="F140" s="115">
        <v>2</v>
      </c>
      <c r="G140" s="115">
        <v>1</v>
      </c>
      <c r="H140" s="115"/>
      <c r="I140" s="115"/>
      <c r="J140" s="116">
        <f>IF(ISBLANK(E140),"",COUNTIF(E140:I140,"&gt;=0"))</f>
        <v>3</v>
      </c>
      <c r="K140" s="117">
        <f>IF(ISBLANK(E140),"",(IF(LEFT(E140,1)="-",1,0)+IF(LEFT(F140,1)="-",1,0)+IF(LEFT(G140,1)="-",1,0)+IF(LEFT(H140,1)="-",1,0)+IF(LEFT(I140,1)="-",1,0)))</f>
        <v>0</v>
      </c>
      <c r="L140" s="118">
        <f t="shared" ref="L140:M144" si="5">IF(J140=3,1,"")</f>
        <v>1</v>
      </c>
      <c r="M140" s="119" t="str">
        <f t="shared" si="5"/>
        <v/>
      </c>
      <c r="N140" s="82"/>
    </row>
    <row r="141" spans="1:14" x14ac:dyDescent="0.25">
      <c r="A141" s="111" t="s">
        <v>126</v>
      </c>
      <c r="B141" s="113" t="str">
        <f>IF(B134&gt;"",B134&amp;" - "&amp;F134,"")</f>
        <v>Teuvo Nisula - Jouko Nikitin</v>
      </c>
      <c r="C141" s="112"/>
      <c r="D141" s="114"/>
      <c r="E141" s="120">
        <v>2</v>
      </c>
      <c r="F141" s="115">
        <v>3</v>
      </c>
      <c r="G141" s="115">
        <v>3</v>
      </c>
      <c r="H141" s="115"/>
      <c r="I141" s="115"/>
      <c r="J141" s="116">
        <f>IF(ISBLANK(E141),"",COUNTIF(E141:I141,"&gt;=0"))</f>
        <v>3</v>
      </c>
      <c r="K141" s="117">
        <f>IF(ISBLANK(E141),"",(IF(LEFT(E141,1)="-",1,0)+IF(LEFT(F141,1)="-",1,0)+IF(LEFT(G141,1)="-",1,0)+IF(LEFT(H141,1)="-",1,0)+IF(LEFT(I141,1)="-",1,0)))</f>
        <v>0</v>
      </c>
      <c r="L141" s="118">
        <f t="shared" si="5"/>
        <v>1</v>
      </c>
      <c r="M141" s="119" t="str">
        <f t="shared" si="5"/>
        <v/>
      </c>
      <c r="N141" s="82"/>
    </row>
    <row r="142" spans="1:14" x14ac:dyDescent="0.25">
      <c r="A142" s="121" t="s">
        <v>127</v>
      </c>
      <c r="B142" s="122" t="str">
        <f>IF(B136&gt;"",B136&amp;" / "&amp;B137,"")</f>
        <v>Markku Manner / Teuvo Nisula</v>
      </c>
      <c r="C142" s="123" t="str">
        <f>IF(F136&gt;"",F136&amp;" / "&amp;F137,"")</f>
        <v>Rita Lahtinen / Jouko Nikitin</v>
      </c>
      <c r="D142" s="124"/>
      <c r="E142" s="125">
        <v>5</v>
      </c>
      <c r="F142" s="126">
        <v>2</v>
      </c>
      <c r="G142" s="127">
        <v>1</v>
      </c>
      <c r="H142" s="127"/>
      <c r="I142" s="127"/>
      <c r="J142" s="116">
        <f>IF(ISBLANK(E142),"",COUNTIF(E142:I142,"&gt;=0"))</f>
        <v>3</v>
      </c>
      <c r="K142" s="117">
        <f>IF(ISBLANK(E142),"",(IF(LEFT(E142,1)="-",1,0)+IF(LEFT(F142,1)="-",1,0)+IF(LEFT(G142,1)="-",1,0)+IF(LEFT(H142,1)="-",1,0)+IF(LEFT(I142,1)="-",1,0)))</f>
        <v>0</v>
      </c>
      <c r="L142" s="118">
        <f t="shared" si="5"/>
        <v>1</v>
      </c>
      <c r="M142" s="119" t="str">
        <f t="shared" si="5"/>
        <v/>
      </c>
      <c r="N142" s="82"/>
    </row>
    <row r="143" spans="1:14" x14ac:dyDescent="0.25">
      <c r="A143" s="111" t="s">
        <v>128</v>
      </c>
      <c r="B143" s="113" t="str">
        <f>IF(B133&gt;"",B133&amp;" - "&amp;F134,"")</f>
        <v>Markku Manner - Jouko Nikitin</v>
      </c>
      <c r="C143" s="112"/>
      <c r="D143" s="114"/>
      <c r="E143" s="128"/>
      <c r="F143" s="115"/>
      <c r="G143" s="115"/>
      <c r="H143" s="115"/>
      <c r="I143" s="129"/>
      <c r="J143" s="116" t="str">
        <f>IF(ISBLANK(E143),"",COUNTIF(E143:I143,"&gt;=0"))</f>
        <v/>
      </c>
      <c r="K143" s="117" t="str">
        <f>IF(ISBLANK(E143),"",(IF(LEFT(E143,1)="-",1,0)+IF(LEFT(F143,1)="-",1,0)+IF(LEFT(G143,1)="-",1,0)+IF(LEFT(H143,1)="-",1,0)+IF(LEFT(I143,1)="-",1,0)))</f>
        <v/>
      </c>
      <c r="L143" s="118" t="str">
        <f t="shared" si="5"/>
        <v/>
      </c>
      <c r="M143" s="119" t="str">
        <f t="shared" si="5"/>
        <v/>
      </c>
      <c r="N143" s="82"/>
    </row>
    <row r="144" spans="1:14" ht="15.75" thickBot="1" x14ac:dyDescent="0.3">
      <c r="A144" s="111" t="s">
        <v>129</v>
      </c>
      <c r="B144" s="113" t="str">
        <f>IF(B134&gt;"",B134&amp;" - "&amp;F133,"")</f>
        <v>Teuvo Nisula - Rita Lahtinen</v>
      </c>
      <c r="C144" s="112"/>
      <c r="D144" s="114"/>
      <c r="E144" s="129"/>
      <c r="F144" s="115"/>
      <c r="G144" s="129"/>
      <c r="H144" s="115"/>
      <c r="I144" s="115"/>
      <c r="J144" s="116" t="str">
        <f>IF(ISBLANK(E144),"",COUNTIF(E144:I144,"&gt;=0"))</f>
        <v/>
      </c>
      <c r="K144" s="130" t="str">
        <f>IF(ISBLANK(E144),"",(IF(LEFT(E144,1)="-",1,0)+IF(LEFT(F144,1)="-",1,0)+IF(LEFT(G144,1)="-",1,0)+IF(LEFT(H144,1)="-",1,0)+IF(LEFT(I144,1)="-",1,0)))</f>
        <v/>
      </c>
      <c r="L144" s="118" t="str">
        <f t="shared" si="5"/>
        <v/>
      </c>
      <c r="M144" s="119" t="str">
        <f t="shared" si="5"/>
        <v/>
      </c>
      <c r="N144" s="82"/>
    </row>
    <row r="145" spans="1:14" ht="16.5" thickBot="1" x14ac:dyDescent="0.3">
      <c r="A145" s="79"/>
      <c r="B145" s="79"/>
      <c r="C145" s="79"/>
      <c r="D145" s="79"/>
      <c r="E145" s="79"/>
      <c r="F145" s="79"/>
      <c r="G145" s="79"/>
      <c r="H145" s="131" t="s">
        <v>130</v>
      </c>
      <c r="I145" s="132"/>
      <c r="J145" s="133" t="str">
        <f>IF(ISBLANK(C140),"",SUM(J140:J144))</f>
        <v/>
      </c>
      <c r="K145" s="134" t="str">
        <f>IF(ISBLANK(D140),"",SUM(K140:K144))</f>
        <v/>
      </c>
      <c r="L145" s="135">
        <f>IF(ISBLANK(E140),"",SUM(L140:L144))</f>
        <v>3</v>
      </c>
      <c r="M145" s="136">
        <f>IF(ISBLANK(E140),"",SUM(M140:M144))</f>
        <v>0</v>
      </c>
      <c r="N145" s="82"/>
    </row>
    <row r="146" spans="1:14" x14ac:dyDescent="0.25">
      <c r="A146" s="78" t="s">
        <v>131</v>
      </c>
      <c r="B146" s="79"/>
      <c r="C146" s="79"/>
      <c r="D146" s="79"/>
      <c r="E146" s="79"/>
      <c r="F146" s="79"/>
      <c r="G146" s="79"/>
      <c r="H146" s="79"/>
      <c r="I146" s="79"/>
      <c r="J146" s="79"/>
      <c r="K146" s="79"/>
      <c r="L146" s="79"/>
      <c r="M146" s="79"/>
      <c r="N146" s="89"/>
    </row>
    <row r="147" spans="1:14" x14ac:dyDescent="0.25">
      <c r="A147" s="137" t="s">
        <v>132</v>
      </c>
      <c r="B147" s="137"/>
      <c r="C147" s="137" t="s">
        <v>133</v>
      </c>
      <c r="D147" s="138"/>
      <c r="E147" s="137"/>
      <c r="F147" s="137" t="s">
        <v>18</v>
      </c>
      <c r="G147" s="138"/>
      <c r="H147" s="137"/>
      <c r="I147" s="139" t="s">
        <v>134</v>
      </c>
      <c r="J147" s="44"/>
      <c r="K147" s="79"/>
      <c r="L147" s="79"/>
      <c r="M147" s="79"/>
      <c r="N147" s="89"/>
    </row>
    <row r="148" spans="1:14" ht="18.75" thickBot="1" x14ac:dyDescent="0.3">
      <c r="A148" s="79"/>
      <c r="B148" s="79"/>
      <c r="C148" s="79"/>
      <c r="D148" s="79"/>
      <c r="E148" s="79"/>
      <c r="F148" s="79"/>
      <c r="G148" s="79"/>
      <c r="H148" s="79"/>
      <c r="I148" s="152" t="str">
        <f>IF(L145=3,B132,IF(M145=3,F132,""))</f>
        <v>Nisula/Manner</v>
      </c>
      <c r="J148" s="153"/>
      <c r="K148" s="153"/>
      <c r="L148" s="153"/>
      <c r="M148" s="154"/>
      <c r="N148" s="82"/>
    </row>
    <row r="149" spans="1:14" ht="18" x14ac:dyDescent="0.25">
      <c r="A149" s="140"/>
      <c r="B149" s="140"/>
      <c r="C149" s="140"/>
      <c r="D149" s="140"/>
      <c r="E149" s="140"/>
      <c r="F149" s="140"/>
      <c r="G149" s="140"/>
      <c r="H149" s="140"/>
      <c r="I149" s="141"/>
      <c r="J149" s="141"/>
      <c r="K149" s="141"/>
      <c r="L149" s="141"/>
      <c r="M149" s="141"/>
      <c r="N149" s="142"/>
    </row>
    <row r="151" spans="1:14" ht="15.75" x14ac:dyDescent="0.25">
      <c r="A151" s="74"/>
      <c r="B151" s="75"/>
      <c r="C151" s="76"/>
      <c r="D151" s="76"/>
      <c r="E151" s="76"/>
      <c r="F151" s="76"/>
      <c r="G151" s="76"/>
      <c r="H151" s="76"/>
      <c r="I151" s="76"/>
      <c r="J151" s="76"/>
      <c r="K151" s="76"/>
      <c r="L151" s="76"/>
      <c r="M151" s="76"/>
      <c r="N151" s="77"/>
    </row>
    <row r="152" spans="1:14" ht="15.75" x14ac:dyDescent="0.25">
      <c r="A152" s="44"/>
      <c r="B152" s="78" t="s">
        <v>100</v>
      </c>
      <c r="C152" s="79"/>
      <c r="D152" s="79"/>
      <c r="E152" s="44"/>
      <c r="F152" s="80" t="s">
        <v>101</v>
      </c>
      <c r="G152" s="81"/>
      <c r="H152" s="159" t="s">
        <v>95</v>
      </c>
      <c r="I152" s="148"/>
      <c r="J152" s="148"/>
      <c r="K152" s="148"/>
      <c r="L152" s="148"/>
      <c r="M152" s="149"/>
      <c r="N152" s="82"/>
    </row>
    <row r="153" spans="1:14" ht="20.25" x14ac:dyDescent="0.3">
      <c r="A153" s="83"/>
      <c r="B153" s="84" t="s">
        <v>102</v>
      </c>
      <c r="C153" s="79"/>
      <c r="D153" s="79"/>
      <c r="E153" s="44"/>
      <c r="F153" s="80" t="s">
        <v>103</v>
      </c>
      <c r="G153" s="81"/>
      <c r="H153" s="159"/>
      <c r="I153" s="148"/>
      <c r="J153" s="148"/>
      <c r="K153" s="148"/>
      <c r="L153" s="148"/>
      <c r="M153" s="149"/>
      <c r="N153" s="82"/>
    </row>
    <row r="154" spans="1:14" x14ac:dyDescent="0.25">
      <c r="A154" s="79"/>
      <c r="B154" s="85" t="s">
        <v>104</v>
      </c>
      <c r="C154" s="79"/>
      <c r="D154" s="79"/>
      <c r="E154" s="79"/>
      <c r="F154" s="80" t="s">
        <v>105</v>
      </c>
      <c r="G154" s="86"/>
      <c r="H154" s="159" t="s">
        <v>147</v>
      </c>
      <c r="I154" s="159"/>
      <c r="J154" s="159"/>
      <c r="K154" s="159"/>
      <c r="L154" s="159"/>
      <c r="M154" s="160"/>
      <c r="N154" s="82"/>
    </row>
    <row r="155" spans="1:14" ht="15.75" x14ac:dyDescent="0.25">
      <c r="A155" s="79"/>
      <c r="B155" s="79"/>
      <c r="C155" s="79"/>
      <c r="D155" s="79"/>
      <c r="E155" s="79"/>
      <c r="F155" s="80" t="s">
        <v>106</v>
      </c>
      <c r="G155" s="81"/>
      <c r="H155" s="161">
        <v>42477</v>
      </c>
      <c r="I155" s="162"/>
      <c r="J155" s="162"/>
      <c r="K155" s="87" t="s">
        <v>107</v>
      </c>
      <c r="L155" s="163"/>
      <c r="M155" s="160"/>
      <c r="N155" s="82"/>
    </row>
    <row r="156" spans="1:14" x14ac:dyDescent="0.25">
      <c r="A156" s="44"/>
      <c r="B156" s="88" t="s">
        <v>108</v>
      </c>
      <c r="C156" s="79"/>
      <c r="D156" s="79"/>
      <c r="E156" s="79"/>
      <c r="F156" s="88" t="s">
        <v>108</v>
      </c>
      <c r="G156" s="79"/>
      <c r="H156" s="79"/>
      <c r="I156" s="79"/>
      <c r="J156" s="79"/>
      <c r="K156" s="79"/>
      <c r="L156" s="79"/>
      <c r="M156" s="79"/>
      <c r="N156" s="89"/>
    </row>
    <row r="157" spans="1:14" ht="15.75" x14ac:dyDescent="0.25">
      <c r="A157" s="90" t="s">
        <v>109</v>
      </c>
      <c r="B157" s="155" t="s">
        <v>140</v>
      </c>
      <c r="C157" s="156"/>
      <c r="D157" s="91"/>
      <c r="E157" s="92" t="s">
        <v>110</v>
      </c>
      <c r="F157" s="155" t="s">
        <v>148</v>
      </c>
      <c r="G157" s="157"/>
      <c r="H157" s="157"/>
      <c r="I157" s="157"/>
      <c r="J157" s="157"/>
      <c r="K157" s="157"/>
      <c r="L157" s="157"/>
      <c r="M157" s="158"/>
      <c r="N157" s="82"/>
    </row>
    <row r="158" spans="1:14" x14ac:dyDescent="0.25">
      <c r="A158" s="93" t="s">
        <v>111</v>
      </c>
      <c r="B158" s="146" t="s">
        <v>68</v>
      </c>
      <c r="C158" s="147"/>
      <c r="D158" s="94"/>
      <c r="E158" s="95" t="s">
        <v>112</v>
      </c>
      <c r="F158" s="146" t="s">
        <v>71</v>
      </c>
      <c r="G158" s="148"/>
      <c r="H158" s="148"/>
      <c r="I158" s="148"/>
      <c r="J158" s="148"/>
      <c r="K158" s="148"/>
      <c r="L158" s="148"/>
      <c r="M158" s="149"/>
      <c r="N158" s="82"/>
    </row>
    <row r="159" spans="1:14" x14ac:dyDescent="0.25">
      <c r="A159" s="96" t="s">
        <v>113</v>
      </c>
      <c r="B159" s="146" t="s">
        <v>67</v>
      </c>
      <c r="C159" s="147"/>
      <c r="D159" s="94"/>
      <c r="E159" s="97" t="s">
        <v>114</v>
      </c>
      <c r="F159" s="146" t="s">
        <v>72</v>
      </c>
      <c r="G159" s="148"/>
      <c r="H159" s="148"/>
      <c r="I159" s="148"/>
      <c r="J159" s="148"/>
      <c r="K159" s="148"/>
      <c r="L159" s="148"/>
      <c r="M159" s="149"/>
      <c r="N159" s="82"/>
    </row>
    <row r="160" spans="1:14" x14ac:dyDescent="0.25">
      <c r="A160" s="98" t="s">
        <v>115</v>
      </c>
      <c r="B160" s="99"/>
      <c r="C160" s="100"/>
      <c r="D160" s="101"/>
      <c r="E160" s="98" t="s">
        <v>115</v>
      </c>
      <c r="F160" s="102"/>
      <c r="G160" s="102"/>
      <c r="H160" s="102"/>
      <c r="I160" s="102"/>
      <c r="J160" s="102"/>
      <c r="K160" s="102"/>
      <c r="L160" s="102"/>
      <c r="M160" s="102"/>
      <c r="N160" s="89"/>
    </row>
    <row r="161" spans="1:14" x14ac:dyDescent="0.25">
      <c r="A161" s="93"/>
      <c r="B161" s="146" t="s">
        <v>68</v>
      </c>
      <c r="C161" s="147"/>
      <c r="D161" s="94"/>
      <c r="E161" s="95"/>
      <c r="F161" s="146" t="s">
        <v>71</v>
      </c>
      <c r="G161" s="148"/>
      <c r="H161" s="148"/>
      <c r="I161" s="148"/>
      <c r="J161" s="148"/>
      <c r="K161" s="148"/>
      <c r="L161" s="148"/>
      <c r="M161" s="149"/>
      <c r="N161" s="82"/>
    </row>
    <row r="162" spans="1:14" x14ac:dyDescent="0.25">
      <c r="A162" s="103"/>
      <c r="B162" s="146" t="s">
        <v>67</v>
      </c>
      <c r="C162" s="147"/>
      <c r="D162" s="94"/>
      <c r="E162" s="104"/>
      <c r="F162" s="146" t="s">
        <v>72</v>
      </c>
      <c r="G162" s="148"/>
      <c r="H162" s="148"/>
      <c r="I162" s="148"/>
      <c r="J162" s="148"/>
      <c r="K162" s="148"/>
      <c r="L162" s="148"/>
      <c r="M162" s="149"/>
      <c r="N162" s="82"/>
    </row>
    <row r="163" spans="1:14" ht="15.75" x14ac:dyDescent="0.25">
      <c r="A163" s="79"/>
      <c r="B163" s="79"/>
      <c r="C163" s="79"/>
      <c r="D163" s="79"/>
      <c r="E163" s="105" t="s">
        <v>116</v>
      </c>
      <c r="F163" s="88"/>
      <c r="G163" s="88"/>
      <c r="H163" s="88"/>
      <c r="I163" s="79"/>
      <c r="J163" s="79"/>
      <c r="K163" s="79"/>
      <c r="L163" s="106"/>
      <c r="M163" s="44"/>
      <c r="N163" s="89"/>
    </row>
    <row r="164" spans="1:14" x14ac:dyDescent="0.25">
      <c r="A164" s="107" t="s">
        <v>117</v>
      </c>
      <c r="B164" s="79"/>
      <c r="C164" s="79"/>
      <c r="D164" s="79"/>
      <c r="E164" s="108" t="s">
        <v>118</v>
      </c>
      <c r="F164" s="108" t="s">
        <v>119</v>
      </c>
      <c r="G164" s="108" t="s">
        <v>120</v>
      </c>
      <c r="H164" s="108" t="s">
        <v>121</v>
      </c>
      <c r="I164" s="108" t="s">
        <v>122</v>
      </c>
      <c r="J164" s="150" t="s">
        <v>4</v>
      </c>
      <c r="K164" s="151"/>
      <c r="L164" s="109" t="s">
        <v>123</v>
      </c>
      <c r="M164" s="110" t="s">
        <v>124</v>
      </c>
      <c r="N164" s="82"/>
    </row>
    <row r="165" spans="1:14" x14ac:dyDescent="0.25">
      <c r="A165" s="111" t="s">
        <v>125</v>
      </c>
      <c r="B165" s="112" t="str">
        <f>IF(B158&gt;"",B158&amp;" - "&amp;F158,"")</f>
        <v>Markku Nuutinen - Petri Mikkonen</v>
      </c>
      <c r="C165" s="113"/>
      <c r="D165" s="114"/>
      <c r="E165" s="115">
        <v>3</v>
      </c>
      <c r="F165" s="115">
        <v>8</v>
      </c>
      <c r="G165" s="115">
        <v>6</v>
      </c>
      <c r="H165" s="115"/>
      <c r="I165" s="115"/>
      <c r="J165" s="116">
        <f>IF(ISBLANK(E165),"",COUNTIF(E165:I165,"&gt;=0"))</f>
        <v>3</v>
      </c>
      <c r="K165" s="117">
        <f>IF(ISBLANK(E165),"",(IF(LEFT(E165,1)="-",1,0)+IF(LEFT(F165,1)="-",1,0)+IF(LEFT(G165,1)="-",1,0)+IF(LEFT(H165,1)="-",1,0)+IF(LEFT(I165,1)="-",1,0)))</f>
        <v>0</v>
      </c>
      <c r="L165" s="118">
        <f t="shared" ref="L165:M169" si="6">IF(J165=3,1,"")</f>
        <v>1</v>
      </c>
      <c r="M165" s="119" t="str">
        <f t="shared" si="6"/>
        <v/>
      </c>
      <c r="N165" s="82"/>
    </row>
    <row r="166" spans="1:14" x14ac:dyDescent="0.25">
      <c r="A166" s="111" t="s">
        <v>126</v>
      </c>
      <c r="B166" s="113" t="str">
        <f>IF(B159&gt;"",B159&amp;" - "&amp;F159,"")</f>
        <v>Janne Viljamaa - Kai Tammela</v>
      </c>
      <c r="C166" s="112"/>
      <c r="D166" s="114"/>
      <c r="E166" s="120">
        <v>3</v>
      </c>
      <c r="F166" s="115">
        <v>7</v>
      </c>
      <c r="G166" s="115">
        <v>-4</v>
      </c>
      <c r="H166" s="115">
        <v>-10</v>
      </c>
      <c r="I166" s="115">
        <v>-11</v>
      </c>
      <c r="J166" s="116">
        <f>IF(ISBLANK(E166),"",COUNTIF(E166:I166,"&gt;=0"))</f>
        <v>2</v>
      </c>
      <c r="K166" s="117">
        <f>IF(ISBLANK(E166),"",(IF(LEFT(E166,1)="-",1,0)+IF(LEFT(F166,1)="-",1,0)+IF(LEFT(G166,1)="-",1,0)+IF(LEFT(H166,1)="-",1,0)+IF(LEFT(I166,1)="-",1,0)))</f>
        <v>3</v>
      </c>
      <c r="L166" s="118" t="str">
        <f t="shared" si="6"/>
        <v/>
      </c>
      <c r="M166" s="119">
        <f t="shared" si="6"/>
        <v>1</v>
      </c>
      <c r="N166" s="82"/>
    </row>
    <row r="167" spans="1:14" x14ac:dyDescent="0.25">
      <c r="A167" s="121" t="s">
        <v>127</v>
      </c>
      <c r="B167" s="122" t="str">
        <f>IF(B161&gt;"",B161&amp;" / "&amp;B162,"")</f>
        <v>Markku Nuutinen / Janne Viljamaa</v>
      </c>
      <c r="C167" s="123" t="str">
        <f>IF(F161&gt;"",F161&amp;" / "&amp;F162,"")</f>
        <v>Petri Mikkonen / Kai Tammela</v>
      </c>
      <c r="D167" s="124"/>
      <c r="E167" s="125">
        <v>6</v>
      </c>
      <c r="F167" s="126">
        <v>11</v>
      </c>
      <c r="G167" s="127">
        <v>-9</v>
      </c>
      <c r="H167" s="127">
        <v>-8</v>
      </c>
      <c r="I167" s="127">
        <v>7</v>
      </c>
      <c r="J167" s="116">
        <f>IF(ISBLANK(E167),"",COUNTIF(E167:I167,"&gt;=0"))</f>
        <v>3</v>
      </c>
      <c r="K167" s="117">
        <f>IF(ISBLANK(E167),"",(IF(LEFT(E167,1)="-",1,0)+IF(LEFT(F167,1)="-",1,0)+IF(LEFT(G167,1)="-",1,0)+IF(LEFT(H167,1)="-",1,0)+IF(LEFT(I167,1)="-",1,0)))</f>
        <v>2</v>
      </c>
      <c r="L167" s="118">
        <f t="shared" si="6"/>
        <v>1</v>
      </c>
      <c r="M167" s="119" t="str">
        <f t="shared" si="6"/>
        <v/>
      </c>
      <c r="N167" s="82"/>
    </row>
    <row r="168" spans="1:14" x14ac:dyDescent="0.25">
      <c r="A168" s="111" t="s">
        <v>128</v>
      </c>
      <c r="B168" s="113" t="str">
        <f>IF(B158&gt;"",B158&amp;" - "&amp;F159,"")</f>
        <v>Markku Nuutinen - Kai Tammela</v>
      </c>
      <c r="C168" s="112"/>
      <c r="D168" s="114"/>
      <c r="E168" s="128">
        <v>10</v>
      </c>
      <c r="F168" s="115">
        <v>7</v>
      </c>
      <c r="G168" s="115">
        <v>9</v>
      </c>
      <c r="H168" s="115"/>
      <c r="I168" s="129"/>
      <c r="J168" s="116">
        <f>IF(ISBLANK(E168),"",COUNTIF(E168:I168,"&gt;=0"))</f>
        <v>3</v>
      </c>
      <c r="K168" s="117">
        <f>IF(ISBLANK(E168),"",(IF(LEFT(E168,1)="-",1,0)+IF(LEFT(F168,1)="-",1,0)+IF(LEFT(G168,1)="-",1,0)+IF(LEFT(H168,1)="-",1,0)+IF(LEFT(I168,1)="-",1,0)))</f>
        <v>0</v>
      </c>
      <c r="L168" s="118">
        <f t="shared" si="6"/>
        <v>1</v>
      </c>
      <c r="M168" s="119" t="str">
        <f t="shared" si="6"/>
        <v/>
      </c>
      <c r="N168" s="82"/>
    </row>
    <row r="169" spans="1:14" ht="15.75" thickBot="1" x14ac:dyDescent="0.3">
      <c r="A169" s="111" t="s">
        <v>129</v>
      </c>
      <c r="B169" s="113" t="str">
        <f>IF(B159&gt;"",B159&amp;" - "&amp;F158,"")</f>
        <v>Janne Viljamaa - Petri Mikkonen</v>
      </c>
      <c r="C169" s="112"/>
      <c r="D169" s="114"/>
      <c r="E169" s="129"/>
      <c r="F169" s="115"/>
      <c r="G169" s="129"/>
      <c r="H169" s="115"/>
      <c r="I169" s="115"/>
      <c r="J169" s="116" t="str">
        <f>IF(ISBLANK(E169),"",COUNTIF(E169:I169,"&gt;=0"))</f>
        <v/>
      </c>
      <c r="K169" s="130" t="str">
        <f>IF(ISBLANK(E169),"",(IF(LEFT(E169,1)="-",1,0)+IF(LEFT(F169,1)="-",1,0)+IF(LEFT(G169,1)="-",1,0)+IF(LEFT(H169,1)="-",1,0)+IF(LEFT(I169,1)="-",1,0)))</f>
        <v/>
      </c>
      <c r="L169" s="118" t="str">
        <f t="shared" si="6"/>
        <v/>
      </c>
      <c r="M169" s="119" t="str">
        <f t="shared" si="6"/>
        <v/>
      </c>
      <c r="N169" s="82"/>
    </row>
    <row r="170" spans="1:14" ht="16.5" thickBot="1" x14ac:dyDescent="0.3">
      <c r="A170" s="79"/>
      <c r="B170" s="79"/>
      <c r="C170" s="79"/>
      <c r="D170" s="79"/>
      <c r="E170" s="79"/>
      <c r="F170" s="79"/>
      <c r="G170" s="79"/>
      <c r="H170" s="131" t="s">
        <v>130</v>
      </c>
      <c r="I170" s="132"/>
      <c r="J170" s="133" t="str">
        <f>IF(ISBLANK(C165),"",SUM(J165:J169))</f>
        <v/>
      </c>
      <c r="K170" s="134" t="str">
        <f>IF(ISBLANK(D165),"",SUM(K165:K169))</f>
        <v/>
      </c>
      <c r="L170" s="135">
        <f>IF(ISBLANK(E165),"",SUM(L165:L169))</f>
        <v>3</v>
      </c>
      <c r="M170" s="136">
        <f>IF(ISBLANK(E165),"",SUM(M165:M169))</f>
        <v>1</v>
      </c>
      <c r="N170" s="82"/>
    </row>
    <row r="171" spans="1:14" x14ac:dyDescent="0.25">
      <c r="A171" s="78" t="s">
        <v>131</v>
      </c>
      <c r="B171" s="79"/>
      <c r="C171" s="79"/>
      <c r="D171" s="79"/>
      <c r="E171" s="79"/>
      <c r="F171" s="79"/>
      <c r="G171" s="79"/>
      <c r="H171" s="79"/>
      <c r="I171" s="79"/>
      <c r="J171" s="79"/>
      <c r="K171" s="79"/>
      <c r="L171" s="79"/>
      <c r="M171" s="79"/>
      <c r="N171" s="89"/>
    </row>
    <row r="172" spans="1:14" x14ac:dyDescent="0.25">
      <c r="A172" s="137" t="s">
        <v>132</v>
      </c>
      <c r="B172" s="137"/>
      <c r="C172" s="137" t="s">
        <v>133</v>
      </c>
      <c r="D172" s="138"/>
      <c r="E172" s="137"/>
      <c r="F172" s="137" t="s">
        <v>18</v>
      </c>
      <c r="G172" s="138"/>
      <c r="H172" s="137"/>
      <c r="I172" s="139" t="s">
        <v>134</v>
      </c>
      <c r="J172" s="44"/>
      <c r="K172" s="79"/>
      <c r="L172" s="79"/>
      <c r="M172" s="79"/>
      <c r="N172" s="89"/>
    </row>
    <row r="173" spans="1:14" ht="18.75" thickBot="1" x14ac:dyDescent="0.3">
      <c r="A173" s="79"/>
      <c r="B173" s="79"/>
      <c r="C173" s="79"/>
      <c r="D173" s="79"/>
      <c r="E173" s="79"/>
      <c r="F173" s="79"/>
      <c r="G173" s="79"/>
      <c r="H173" s="79"/>
      <c r="I173" s="152" t="str">
        <f>IF(L170=3,B157,IF(M170=3,F157,""))</f>
        <v>Nuutinen/Viljamaa</v>
      </c>
      <c r="J173" s="153"/>
      <c r="K173" s="153"/>
      <c r="L173" s="153"/>
      <c r="M173" s="154"/>
      <c r="N173" s="82"/>
    </row>
    <row r="174" spans="1:14" ht="18" x14ac:dyDescent="0.25">
      <c r="A174" s="140"/>
      <c r="B174" s="140"/>
      <c r="C174" s="140"/>
      <c r="D174" s="140"/>
      <c r="E174" s="140"/>
      <c r="F174" s="140"/>
      <c r="G174" s="140"/>
      <c r="H174" s="140"/>
      <c r="I174" s="141"/>
      <c r="J174" s="141"/>
      <c r="K174" s="141"/>
      <c r="L174" s="141"/>
      <c r="M174" s="141"/>
      <c r="N174" s="142"/>
    </row>
    <row r="176" spans="1:14" ht="15.75" x14ac:dyDescent="0.25">
      <c r="A176" s="74"/>
      <c r="B176" s="75"/>
      <c r="C176" s="76"/>
      <c r="D176" s="76"/>
      <c r="E176" s="76"/>
      <c r="F176" s="76"/>
      <c r="G176" s="76"/>
      <c r="H176" s="76"/>
      <c r="I176" s="76"/>
      <c r="J176" s="76"/>
      <c r="K176" s="76"/>
      <c r="L176" s="76"/>
      <c r="M176" s="76"/>
      <c r="N176" s="77"/>
    </row>
    <row r="177" spans="1:14" ht="15.75" x14ac:dyDescent="0.25">
      <c r="A177" s="44"/>
      <c r="B177" s="78" t="s">
        <v>100</v>
      </c>
      <c r="C177" s="79"/>
      <c r="D177" s="79"/>
      <c r="E177" s="44"/>
      <c r="F177" s="80" t="s">
        <v>101</v>
      </c>
      <c r="G177" s="81"/>
      <c r="H177" s="159" t="s">
        <v>95</v>
      </c>
      <c r="I177" s="148"/>
      <c r="J177" s="148"/>
      <c r="K177" s="148"/>
      <c r="L177" s="148"/>
      <c r="M177" s="149"/>
      <c r="N177" s="82"/>
    </row>
    <row r="178" spans="1:14" ht="20.25" x14ac:dyDescent="0.3">
      <c r="A178" s="83"/>
      <c r="B178" s="84" t="s">
        <v>102</v>
      </c>
      <c r="C178" s="79"/>
      <c r="D178" s="79"/>
      <c r="E178" s="44"/>
      <c r="F178" s="80" t="s">
        <v>103</v>
      </c>
      <c r="G178" s="81"/>
      <c r="H178" s="159"/>
      <c r="I178" s="148"/>
      <c r="J178" s="148"/>
      <c r="K178" s="148"/>
      <c r="L178" s="148"/>
      <c r="M178" s="149"/>
      <c r="N178" s="82"/>
    </row>
    <row r="179" spans="1:14" x14ac:dyDescent="0.25">
      <c r="A179" s="79"/>
      <c r="B179" s="85" t="s">
        <v>104</v>
      </c>
      <c r="C179" s="79"/>
      <c r="D179" s="79"/>
      <c r="E179" s="79"/>
      <c r="F179" s="80" t="s">
        <v>105</v>
      </c>
      <c r="G179" s="86"/>
      <c r="H179" s="159" t="s">
        <v>150</v>
      </c>
      <c r="I179" s="159"/>
      <c r="J179" s="159"/>
      <c r="K179" s="159"/>
      <c r="L179" s="159"/>
      <c r="M179" s="160"/>
      <c r="N179" s="82"/>
    </row>
    <row r="180" spans="1:14" ht="15.75" x14ac:dyDescent="0.25">
      <c r="A180" s="79"/>
      <c r="B180" s="79"/>
      <c r="C180" s="79"/>
      <c r="D180" s="79"/>
      <c r="E180" s="79"/>
      <c r="F180" s="80" t="s">
        <v>106</v>
      </c>
      <c r="G180" s="81"/>
      <c r="H180" s="161">
        <v>42477</v>
      </c>
      <c r="I180" s="162"/>
      <c r="J180" s="162"/>
      <c r="K180" s="87" t="s">
        <v>107</v>
      </c>
      <c r="L180" s="163"/>
      <c r="M180" s="160"/>
      <c r="N180" s="82"/>
    </row>
    <row r="181" spans="1:14" x14ac:dyDescent="0.25">
      <c r="A181" s="44"/>
      <c r="B181" s="88" t="s">
        <v>108</v>
      </c>
      <c r="C181" s="79"/>
      <c r="D181" s="79"/>
      <c r="E181" s="79"/>
      <c r="F181" s="88" t="s">
        <v>108</v>
      </c>
      <c r="G181" s="79"/>
      <c r="H181" s="79"/>
      <c r="I181" s="79"/>
      <c r="J181" s="79"/>
      <c r="K181" s="79"/>
      <c r="L181" s="79"/>
      <c r="M181" s="79"/>
      <c r="N181" s="89"/>
    </row>
    <row r="182" spans="1:14" ht="15.75" x14ac:dyDescent="0.25">
      <c r="A182" s="90" t="s">
        <v>109</v>
      </c>
      <c r="B182" s="155" t="s">
        <v>141</v>
      </c>
      <c r="C182" s="156"/>
      <c r="D182" s="91"/>
      <c r="E182" s="92" t="s">
        <v>110</v>
      </c>
      <c r="F182" s="155" t="s">
        <v>140</v>
      </c>
      <c r="G182" s="157"/>
      <c r="H182" s="157"/>
      <c r="I182" s="157"/>
      <c r="J182" s="157"/>
      <c r="K182" s="157"/>
      <c r="L182" s="157"/>
      <c r="M182" s="158"/>
      <c r="N182" s="82"/>
    </row>
    <row r="183" spans="1:14" x14ac:dyDescent="0.25">
      <c r="A183" s="93" t="s">
        <v>111</v>
      </c>
      <c r="B183" s="146" t="s">
        <v>35</v>
      </c>
      <c r="C183" s="147"/>
      <c r="D183" s="94"/>
      <c r="E183" s="95" t="s">
        <v>112</v>
      </c>
      <c r="F183" s="146" t="s">
        <v>67</v>
      </c>
      <c r="G183" s="148"/>
      <c r="H183" s="148"/>
      <c r="I183" s="148"/>
      <c r="J183" s="148"/>
      <c r="K183" s="148"/>
      <c r="L183" s="148"/>
      <c r="M183" s="149"/>
      <c r="N183" s="82"/>
    </row>
    <row r="184" spans="1:14" x14ac:dyDescent="0.25">
      <c r="A184" s="96" t="s">
        <v>113</v>
      </c>
      <c r="B184" s="146" t="s">
        <v>65</v>
      </c>
      <c r="C184" s="147"/>
      <c r="D184" s="94"/>
      <c r="E184" s="97" t="s">
        <v>114</v>
      </c>
      <c r="F184" s="146" t="s">
        <v>68</v>
      </c>
      <c r="G184" s="148"/>
      <c r="H184" s="148"/>
      <c r="I184" s="148"/>
      <c r="J184" s="148"/>
      <c r="K184" s="148"/>
      <c r="L184" s="148"/>
      <c r="M184" s="149"/>
      <c r="N184" s="82"/>
    </row>
    <row r="185" spans="1:14" x14ac:dyDescent="0.25">
      <c r="A185" s="98" t="s">
        <v>115</v>
      </c>
      <c r="B185" s="99"/>
      <c r="C185" s="100"/>
      <c r="D185" s="101"/>
      <c r="E185" s="98" t="s">
        <v>115</v>
      </c>
      <c r="F185" s="102"/>
      <c r="G185" s="102"/>
      <c r="H185" s="102"/>
      <c r="I185" s="102"/>
      <c r="J185" s="102"/>
      <c r="K185" s="102"/>
      <c r="L185" s="102"/>
      <c r="M185" s="102"/>
      <c r="N185" s="89"/>
    </row>
    <row r="186" spans="1:14" x14ac:dyDescent="0.25">
      <c r="A186" s="93"/>
      <c r="B186" s="146" t="s">
        <v>35</v>
      </c>
      <c r="C186" s="147"/>
      <c r="D186" s="94"/>
      <c r="E186" s="95"/>
      <c r="F186" s="146" t="s">
        <v>67</v>
      </c>
      <c r="G186" s="148"/>
      <c r="H186" s="148"/>
      <c r="I186" s="148"/>
      <c r="J186" s="148"/>
      <c r="K186" s="148"/>
      <c r="L186" s="148"/>
      <c r="M186" s="149"/>
      <c r="N186" s="82"/>
    </row>
    <row r="187" spans="1:14" x14ac:dyDescent="0.25">
      <c r="A187" s="103"/>
      <c r="B187" s="146" t="s">
        <v>65</v>
      </c>
      <c r="C187" s="147"/>
      <c r="D187" s="94"/>
      <c r="E187" s="104"/>
      <c r="F187" s="146" t="s">
        <v>68</v>
      </c>
      <c r="G187" s="148"/>
      <c r="H187" s="148"/>
      <c r="I187" s="148"/>
      <c r="J187" s="148"/>
      <c r="K187" s="148"/>
      <c r="L187" s="148"/>
      <c r="M187" s="149"/>
      <c r="N187" s="82"/>
    </row>
    <row r="188" spans="1:14" ht="15.75" x14ac:dyDescent="0.25">
      <c r="A188" s="79"/>
      <c r="B188" s="79"/>
      <c r="C188" s="79"/>
      <c r="D188" s="79"/>
      <c r="E188" s="105" t="s">
        <v>116</v>
      </c>
      <c r="F188" s="88"/>
      <c r="G188" s="88"/>
      <c r="H188" s="88"/>
      <c r="I188" s="79"/>
      <c r="J188" s="79"/>
      <c r="K188" s="79"/>
      <c r="L188" s="106"/>
      <c r="M188" s="44"/>
      <c r="N188" s="89"/>
    </row>
    <row r="189" spans="1:14" x14ac:dyDescent="0.25">
      <c r="A189" s="107" t="s">
        <v>117</v>
      </c>
      <c r="B189" s="79"/>
      <c r="C189" s="79"/>
      <c r="D189" s="79"/>
      <c r="E189" s="108" t="s">
        <v>118</v>
      </c>
      <c r="F189" s="108" t="s">
        <v>119</v>
      </c>
      <c r="G189" s="108" t="s">
        <v>120</v>
      </c>
      <c r="H189" s="108" t="s">
        <v>121</v>
      </c>
      <c r="I189" s="108" t="s">
        <v>122</v>
      </c>
      <c r="J189" s="150" t="s">
        <v>4</v>
      </c>
      <c r="K189" s="151"/>
      <c r="L189" s="109" t="s">
        <v>123</v>
      </c>
      <c r="M189" s="110" t="s">
        <v>124</v>
      </c>
      <c r="N189" s="82"/>
    </row>
    <row r="190" spans="1:14" x14ac:dyDescent="0.25">
      <c r="A190" s="111" t="s">
        <v>125</v>
      </c>
      <c r="B190" s="112" t="str">
        <f>IF(B183&gt;"",B183&amp;" - "&amp;F183,"")</f>
        <v>Teuvo Nisula - Janne Viljamaa</v>
      </c>
      <c r="C190" s="113"/>
      <c r="D190" s="114"/>
      <c r="E190" s="115">
        <v>5</v>
      </c>
      <c r="F190" s="115">
        <v>4</v>
      </c>
      <c r="G190" s="115">
        <v>5</v>
      </c>
      <c r="H190" s="115"/>
      <c r="I190" s="115"/>
      <c r="J190" s="116">
        <f>IF(ISBLANK(E190),"",COUNTIF(E190:I190,"&gt;=0"))</f>
        <v>3</v>
      </c>
      <c r="K190" s="117">
        <f>IF(ISBLANK(E190),"",(IF(LEFT(E190,1)="-",1,0)+IF(LEFT(F190,1)="-",1,0)+IF(LEFT(G190,1)="-",1,0)+IF(LEFT(H190,1)="-",1,0)+IF(LEFT(I190,1)="-",1,0)))</f>
        <v>0</v>
      </c>
      <c r="L190" s="118">
        <f t="shared" ref="L190:M194" si="7">IF(J190=3,1,"")</f>
        <v>1</v>
      </c>
      <c r="M190" s="119" t="str">
        <f t="shared" si="7"/>
        <v/>
      </c>
      <c r="N190" s="82"/>
    </row>
    <row r="191" spans="1:14" x14ac:dyDescent="0.25">
      <c r="A191" s="111" t="s">
        <v>126</v>
      </c>
      <c r="B191" s="113" t="str">
        <f>IF(B184&gt;"",B184&amp;" - "&amp;F184,"")</f>
        <v>Markku Manner - Markku Nuutinen</v>
      </c>
      <c r="C191" s="112"/>
      <c r="D191" s="114"/>
      <c r="E191" s="120">
        <v>5</v>
      </c>
      <c r="F191" s="115">
        <v>8</v>
      </c>
      <c r="G191" s="115">
        <v>-8</v>
      </c>
      <c r="H191" s="115">
        <v>-7</v>
      </c>
      <c r="I191" s="115">
        <v>9</v>
      </c>
      <c r="J191" s="116">
        <f>IF(ISBLANK(E191),"",COUNTIF(E191:I191,"&gt;=0"))</f>
        <v>3</v>
      </c>
      <c r="K191" s="117">
        <f>IF(ISBLANK(E191),"",(IF(LEFT(E191,1)="-",1,0)+IF(LEFT(F191,1)="-",1,0)+IF(LEFT(G191,1)="-",1,0)+IF(LEFT(H191,1)="-",1,0)+IF(LEFT(I191,1)="-",1,0)))</f>
        <v>2</v>
      </c>
      <c r="L191" s="118">
        <f t="shared" si="7"/>
        <v>1</v>
      </c>
      <c r="M191" s="119" t="str">
        <f t="shared" si="7"/>
        <v/>
      </c>
      <c r="N191" s="82"/>
    </row>
    <row r="192" spans="1:14" x14ac:dyDescent="0.25">
      <c r="A192" s="121" t="s">
        <v>127</v>
      </c>
      <c r="B192" s="122" t="str">
        <f>IF(B186&gt;"",B186&amp;" / "&amp;B187,"")</f>
        <v>Teuvo Nisula / Markku Manner</v>
      </c>
      <c r="C192" s="123" t="str">
        <f>IF(F186&gt;"",F186&amp;" / "&amp;F187,"")</f>
        <v>Janne Viljamaa / Markku Nuutinen</v>
      </c>
      <c r="D192" s="124"/>
      <c r="E192" s="125">
        <v>-7</v>
      </c>
      <c r="F192" s="126">
        <v>14</v>
      </c>
      <c r="G192" s="127">
        <v>5</v>
      </c>
      <c r="H192" s="127">
        <v>2</v>
      </c>
      <c r="I192" s="127"/>
      <c r="J192" s="116">
        <f>IF(ISBLANK(E192),"",COUNTIF(E192:I192,"&gt;=0"))</f>
        <v>3</v>
      </c>
      <c r="K192" s="117">
        <f>IF(ISBLANK(E192),"",(IF(LEFT(E192,1)="-",1,0)+IF(LEFT(F192,1)="-",1,0)+IF(LEFT(G192,1)="-",1,0)+IF(LEFT(H192,1)="-",1,0)+IF(LEFT(I192,1)="-",1,0)))</f>
        <v>1</v>
      </c>
      <c r="L192" s="118">
        <f t="shared" si="7"/>
        <v>1</v>
      </c>
      <c r="M192" s="119" t="str">
        <f t="shared" si="7"/>
        <v/>
      </c>
      <c r="N192" s="82"/>
    </row>
    <row r="193" spans="1:14" x14ac:dyDescent="0.25">
      <c r="A193" s="111" t="s">
        <v>128</v>
      </c>
      <c r="B193" s="113" t="str">
        <f>IF(B183&gt;"",B183&amp;" - "&amp;F184,"")</f>
        <v>Teuvo Nisula - Markku Nuutinen</v>
      </c>
      <c r="C193" s="112"/>
      <c r="D193" s="114"/>
      <c r="E193" s="128"/>
      <c r="F193" s="115"/>
      <c r="G193" s="115"/>
      <c r="H193" s="115"/>
      <c r="I193" s="129"/>
      <c r="J193" s="116" t="str">
        <f>IF(ISBLANK(E193),"",COUNTIF(E193:I193,"&gt;=0"))</f>
        <v/>
      </c>
      <c r="K193" s="117" t="str">
        <f>IF(ISBLANK(E193),"",(IF(LEFT(E193,1)="-",1,0)+IF(LEFT(F193,1)="-",1,0)+IF(LEFT(G193,1)="-",1,0)+IF(LEFT(H193,1)="-",1,0)+IF(LEFT(I193,1)="-",1,0)))</f>
        <v/>
      </c>
      <c r="L193" s="118" t="str">
        <f t="shared" si="7"/>
        <v/>
      </c>
      <c r="M193" s="119" t="str">
        <f t="shared" si="7"/>
        <v/>
      </c>
      <c r="N193" s="82"/>
    </row>
    <row r="194" spans="1:14" ht="15.75" thickBot="1" x14ac:dyDescent="0.3">
      <c r="A194" s="111" t="s">
        <v>129</v>
      </c>
      <c r="B194" s="113" t="str">
        <f>IF(B184&gt;"",B184&amp;" - "&amp;F183,"")</f>
        <v>Markku Manner - Janne Viljamaa</v>
      </c>
      <c r="C194" s="112"/>
      <c r="D194" s="114"/>
      <c r="E194" s="129"/>
      <c r="F194" s="115"/>
      <c r="G194" s="129"/>
      <c r="H194" s="115"/>
      <c r="I194" s="115"/>
      <c r="J194" s="116" t="str">
        <f>IF(ISBLANK(E194),"",COUNTIF(E194:I194,"&gt;=0"))</f>
        <v/>
      </c>
      <c r="K194" s="130" t="str">
        <f>IF(ISBLANK(E194),"",(IF(LEFT(E194,1)="-",1,0)+IF(LEFT(F194,1)="-",1,0)+IF(LEFT(G194,1)="-",1,0)+IF(LEFT(H194,1)="-",1,0)+IF(LEFT(I194,1)="-",1,0)))</f>
        <v/>
      </c>
      <c r="L194" s="118" t="str">
        <f t="shared" si="7"/>
        <v/>
      </c>
      <c r="M194" s="119" t="str">
        <f t="shared" si="7"/>
        <v/>
      </c>
      <c r="N194" s="82"/>
    </row>
    <row r="195" spans="1:14" ht="16.5" thickBot="1" x14ac:dyDescent="0.3">
      <c r="A195" s="79"/>
      <c r="B195" s="79"/>
      <c r="C195" s="79"/>
      <c r="D195" s="79"/>
      <c r="E195" s="79"/>
      <c r="F195" s="79"/>
      <c r="G195" s="79"/>
      <c r="H195" s="131" t="s">
        <v>130</v>
      </c>
      <c r="I195" s="132"/>
      <c r="J195" s="133" t="str">
        <f>IF(ISBLANK(C190),"",SUM(J190:J194))</f>
        <v/>
      </c>
      <c r="K195" s="134" t="str">
        <f>IF(ISBLANK(D190),"",SUM(K190:K194))</f>
        <v/>
      </c>
      <c r="L195" s="135">
        <f>IF(ISBLANK(E190),"",SUM(L190:L194))</f>
        <v>3</v>
      </c>
      <c r="M195" s="136">
        <f>IF(ISBLANK(E190),"",SUM(M190:M194))</f>
        <v>0</v>
      </c>
      <c r="N195" s="82"/>
    </row>
    <row r="196" spans="1:14" x14ac:dyDescent="0.25">
      <c r="A196" s="78" t="s">
        <v>131</v>
      </c>
      <c r="B196" s="79"/>
      <c r="C196" s="79"/>
      <c r="D196" s="79"/>
      <c r="E196" s="79"/>
      <c r="F196" s="79"/>
      <c r="G196" s="79"/>
      <c r="H196" s="79"/>
      <c r="I196" s="79"/>
      <c r="J196" s="79"/>
      <c r="K196" s="79"/>
      <c r="L196" s="79"/>
      <c r="M196" s="79"/>
      <c r="N196" s="89"/>
    </row>
    <row r="197" spans="1:14" x14ac:dyDescent="0.25">
      <c r="A197" s="137" t="s">
        <v>132</v>
      </c>
      <c r="B197" s="137"/>
      <c r="C197" s="137" t="s">
        <v>133</v>
      </c>
      <c r="D197" s="138"/>
      <c r="E197" s="137"/>
      <c r="F197" s="137" t="s">
        <v>18</v>
      </c>
      <c r="G197" s="138"/>
      <c r="H197" s="137"/>
      <c r="I197" s="139" t="s">
        <v>134</v>
      </c>
      <c r="J197" s="44"/>
      <c r="K197" s="79"/>
      <c r="L197" s="79"/>
      <c r="M197" s="79"/>
      <c r="N197" s="89"/>
    </row>
    <row r="198" spans="1:14" ht="18.75" thickBot="1" x14ac:dyDescent="0.3">
      <c r="A198" s="79"/>
      <c r="B198" s="79"/>
      <c r="C198" s="79"/>
      <c r="D198" s="79"/>
      <c r="E198" s="79"/>
      <c r="F198" s="79"/>
      <c r="G198" s="79"/>
      <c r="H198" s="79"/>
      <c r="I198" s="152" t="str">
        <f>IF(L195=3,B182,IF(M195=3,F182,""))</f>
        <v>Nisula/Manner</v>
      </c>
      <c r="J198" s="153"/>
      <c r="K198" s="153"/>
      <c r="L198" s="153"/>
      <c r="M198" s="154"/>
      <c r="N198" s="82"/>
    </row>
    <row r="199" spans="1:14" ht="18" x14ac:dyDescent="0.25">
      <c r="A199" s="140"/>
      <c r="B199" s="140"/>
      <c r="C199" s="140"/>
      <c r="D199" s="140"/>
      <c r="E199" s="140"/>
      <c r="F199" s="140"/>
      <c r="G199" s="140"/>
      <c r="H199" s="140"/>
      <c r="I199" s="141"/>
      <c r="J199" s="141"/>
      <c r="K199" s="141"/>
      <c r="L199" s="141"/>
      <c r="M199" s="141"/>
      <c r="N199" s="142"/>
    </row>
    <row r="201" spans="1:14" ht="15.75" x14ac:dyDescent="0.25">
      <c r="A201" s="74"/>
      <c r="B201" s="75"/>
      <c r="C201" s="76"/>
      <c r="D201" s="76"/>
      <c r="E201" s="76"/>
      <c r="F201" s="76"/>
      <c r="G201" s="76"/>
      <c r="H201" s="76"/>
      <c r="I201" s="76"/>
      <c r="J201" s="76"/>
      <c r="K201" s="76"/>
      <c r="L201" s="76"/>
      <c r="M201" s="76"/>
      <c r="N201" s="77"/>
    </row>
    <row r="202" spans="1:14" ht="15.75" x14ac:dyDescent="0.25">
      <c r="A202" s="44"/>
      <c r="B202" s="78" t="s">
        <v>100</v>
      </c>
      <c r="C202" s="79"/>
      <c r="D202" s="79"/>
      <c r="E202" s="44"/>
      <c r="F202" s="80" t="s">
        <v>101</v>
      </c>
      <c r="G202" s="81"/>
      <c r="H202" s="159" t="s">
        <v>95</v>
      </c>
      <c r="I202" s="148"/>
      <c r="J202" s="148"/>
      <c r="K202" s="148"/>
      <c r="L202" s="148"/>
      <c r="M202" s="149"/>
      <c r="N202" s="82"/>
    </row>
    <row r="203" spans="1:14" ht="20.25" x14ac:dyDescent="0.3">
      <c r="A203" s="83"/>
      <c r="B203" s="84" t="s">
        <v>102</v>
      </c>
      <c r="C203" s="79"/>
      <c r="D203" s="79"/>
      <c r="E203" s="44"/>
      <c r="F203" s="80" t="s">
        <v>103</v>
      </c>
      <c r="G203" s="81"/>
      <c r="H203" s="159"/>
      <c r="I203" s="148"/>
      <c r="J203" s="148"/>
      <c r="K203" s="148"/>
      <c r="L203" s="148"/>
      <c r="M203" s="149"/>
      <c r="N203" s="82"/>
    </row>
    <row r="204" spans="1:14" x14ac:dyDescent="0.25">
      <c r="A204" s="79"/>
      <c r="B204" s="85" t="s">
        <v>104</v>
      </c>
      <c r="C204" s="79"/>
      <c r="D204" s="79"/>
      <c r="E204" s="79"/>
      <c r="F204" s="80" t="s">
        <v>105</v>
      </c>
      <c r="G204" s="86"/>
      <c r="H204" s="159" t="s">
        <v>150</v>
      </c>
      <c r="I204" s="159"/>
      <c r="J204" s="159"/>
      <c r="K204" s="159"/>
      <c r="L204" s="159"/>
      <c r="M204" s="160"/>
      <c r="N204" s="82"/>
    </row>
    <row r="205" spans="1:14" ht="15.75" x14ac:dyDescent="0.25">
      <c r="A205" s="79"/>
      <c r="B205" s="79"/>
      <c r="C205" s="79"/>
      <c r="D205" s="79"/>
      <c r="E205" s="79"/>
      <c r="F205" s="80" t="s">
        <v>106</v>
      </c>
      <c r="G205" s="81"/>
      <c r="H205" s="161">
        <v>42477</v>
      </c>
      <c r="I205" s="162"/>
      <c r="J205" s="162"/>
      <c r="K205" s="87" t="s">
        <v>107</v>
      </c>
      <c r="L205" s="163"/>
      <c r="M205" s="160"/>
      <c r="N205" s="82"/>
    </row>
    <row r="206" spans="1:14" x14ac:dyDescent="0.25">
      <c r="A206" s="44"/>
      <c r="B206" s="88" t="s">
        <v>108</v>
      </c>
      <c r="C206" s="79"/>
      <c r="D206" s="79"/>
      <c r="E206" s="79"/>
      <c r="F206" s="88" t="s">
        <v>108</v>
      </c>
      <c r="G206" s="79"/>
      <c r="H206" s="79"/>
      <c r="I206" s="79"/>
      <c r="J206" s="79"/>
      <c r="K206" s="79"/>
      <c r="L206" s="79"/>
      <c r="M206" s="79"/>
      <c r="N206" s="89"/>
    </row>
    <row r="207" spans="1:14" ht="15.75" x14ac:dyDescent="0.25">
      <c r="A207" s="90" t="s">
        <v>109</v>
      </c>
      <c r="B207" s="155" t="s">
        <v>148</v>
      </c>
      <c r="C207" s="156"/>
      <c r="D207" s="91"/>
      <c r="E207" s="92" t="s">
        <v>110</v>
      </c>
      <c r="F207" s="155" t="s">
        <v>149</v>
      </c>
      <c r="G207" s="157"/>
      <c r="H207" s="157"/>
      <c r="I207" s="157"/>
      <c r="J207" s="157"/>
      <c r="K207" s="157"/>
      <c r="L207" s="157"/>
      <c r="M207" s="158"/>
      <c r="N207" s="82"/>
    </row>
    <row r="208" spans="1:14" x14ac:dyDescent="0.25">
      <c r="A208" s="93" t="s">
        <v>111</v>
      </c>
      <c r="B208" s="146" t="s">
        <v>71</v>
      </c>
      <c r="C208" s="147"/>
      <c r="D208" s="94"/>
      <c r="E208" s="95" t="s">
        <v>112</v>
      </c>
      <c r="F208" s="146" t="s">
        <v>73</v>
      </c>
      <c r="G208" s="148"/>
      <c r="H208" s="148"/>
      <c r="I208" s="148"/>
      <c r="J208" s="148"/>
      <c r="K208" s="148"/>
      <c r="L208" s="148"/>
      <c r="M208" s="149"/>
      <c r="N208" s="82"/>
    </row>
    <row r="209" spans="1:14" x14ac:dyDescent="0.25">
      <c r="A209" s="96" t="s">
        <v>113</v>
      </c>
      <c r="B209" s="146" t="s">
        <v>72</v>
      </c>
      <c r="C209" s="147"/>
      <c r="D209" s="94"/>
      <c r="E209" s="97" t="s">
        <v>114</v>
      </c>
      <c r="F209" s="146" t="s">
        <v>74</v>
      </c>
      <c r="G209" s="148"/>
      <c r="H209" s="148"/>
      <c r="I209" s="148"/>
      <c r="J209" s="148"/>
      <c r="K209" s="148"/>
      <c r="L209" s="148"/>
      <c r="M209" s="149"/>
      <c r="N209" s="82"/>
    </row>
    <row r="210" spans="1:14" x14ac:dyDescent="0.25">
      <c r="A210" s="98" t="s">
        <v>115</v>
      </c>
      <c r="B210" s="99"/>
      <c r="C210" s="100"/>
      <c r="D210" s="101"/>
      <c r="E210" s="98" t="s">
        <v>115</v>
      </c>
      <c r="F210" s="102"/>
      <c r="G210" s="102"/>
      <c r="H210" s="102"/>
      <c r="I210" s="102"/>
      <c r="J210" s="102"/>
      <c r="K210" s="102"/>
      <c r="L210" s="102"/>
      <c r="M210" s="102"/>
      <c r="N210" s="89"/>
    </row>
    <row r="211" spans="1:14" x14ac:dyDescent="0.25">
      <c r="A211" s="93"/>
      <c r="B211" s="146" t="s">
        <v>71</v>
      </c>
      <c r="C211" s="147"/>
      <c r="D211" s="94"/>
      <c r="E211" s="95"/>
      <c r="F211" s="146" t="s">
        <v>73</v>
      </c>
      <c r="G211" s="148"/>
      <c r="H211" s="148"/>
      <c r="I211" s="148"/>
      <c r="J211" s="148"/>
      <c r="K211" s="148"/>
      <c r="L211" s="148"/>
      <c r="M211" s="149"/>
      <c r="N211" s="82"/>
    </row>
    <row r="212" spans="1:14" x14ac:dyDescent="0.25">
      <c r="A212" s="103"/>
      <c r="B212" s="146" t="s">
        <v>72</v>
      </c>
      <c r="C212" s="147"/>
      <c r="D212" s="94"/>
      <c r="E212" s="104"/>
      <c r="F212" s="146" t="s">
        <v>74</v>
      </c>
      <c r="G212" s="148"/>
      <c r="H212" s="148"/>
      <c r="I212" s="148"/>
      <c r="J212" s="148"/>
      <c r="K212" s="148"/>
      <c r="L212" s="148"/>
      <c r="M212" s="149"/>
      <c r="N212" s="82"/>
    </row>
    <row r="213" spans="1:14" ht="15.75" x14ac:dyDescent="0.25">
      <c r="A213" s="79"/>
      <c r="B213" s="79"/>
      <c r="C213" s="79"/>
      <c r="D213" s="79"/>
      <c r="E213" s="105" t="s">
        <v>116</v>
      </c>
      <c r="F213" s="88"/>
      <c r="G213" s="88"/>
      <c r="H213" s="88"/>
      <c r="I213" s="79"/>
      <c r="J213" s="79"/>
      <c r="K213" s="79"/>
      <c r="L213" s="106"/>
      <c r="M213" s="44"/>
      <c r="N213" s="89"/>
    </row>
    <row r="214" spans="1:14" x14ac:dyDescent="0.25">
      <c r="A214" s="107" t="s">
        <v>117</v>
      </c>
      <c r="B214" s="79"/>
      <c r="C214" s="79"/>
      <c r="D214" s="79"/>
      <c r="E214" s="108" t="s">
        <v>118</v>
      </c>
      <c r="F214" s="108" t="s">
        <v>119</v>
      </c>
      <c r="G214" s="108" t="s">
        <v>120</v>
      </c>
      <c r="H214" s="108" t="s">
        <v>121</v>
      </c>
      <c r="I214" s="108" t="s">
        <v>122</v>
      </c>
      <c r="J214" s="150" t="s">
        <v>4</v>
      </c>
      <c r="K214" s="151"/>
      <c r="L214" s="109" t="s">
        <v>123</v>
      </c>
      <c r="M214" s="110" t="s">
        <v>124</v>
      </c>
      <c r="N214" s="82"/>
    </row>
    <row r="215" spans="1:14" x14ac:dyDescent="0.25">
      <c r="A215" s="111" t="s">
        <v>125</v>
      </c>
      <c r="B215" s="112" t="str">
        <f>IF(B208&gt;"",B208&amp;" - "&amp;F208,"")</f>
        <v>Petri Mikkonen - Rita Lahtinen</v>
      </c>
      <c r="C215" s="113"/>
      <c r="D215" s="114"/>
      <c r="E215" s="115">
        <v>1</v>
      </c>
      <c r="F215" s="115">
        <v>6</v>
      </c>
      <c r="G215" s="115">
        <v>2</v>
      </c>
      <c r="H215" s="115"/>
      <c r="I215" s="115"/>
      <c r="J215" s="116">
        <f>IF(ISBLANK(E215),"",COUNTIF(E215:I215,"&gt;=0"))</f>
        <v>3</v>
      </c>
      <c r="K215" s="117">
        <f>IF(ISBLANK(E215),"",(IF(LEFT(E215,1)="-",1,0)+IF(LEFT(F215,1)="-",1,0)+IF(LEFT(G215,1)="-",1,0)+IF(LEFT(H215,1)="-",1,0)+IF(LEFT(I215,1)="-",1,0)))</f>
        <v>0</v>
      </c>
      <c r="L215" s="118">
        <f t="shared" ref="L215:M219" si="8">IF(J215=3,1,"")</f>
        <v>1</v>
      </c>
      <c r="M215" s="119" t="str">
        <f t="shared" si="8"/>
        <v/>
      </c>
      <c r="N215" s="82"/>
    </row>
    <row r="216" spans="1:14" x14ac:dyDescent="0.25">
      <c r="A216" s="111" t="s">
        <v>126</v>
      </c>
      <c r="B216" s="113" t="str">
        <f>IF(B209&gt;"",B209&amp;" - "&amp;F209,"")</f>
        <v>Kai Tammela - Jouko Nikitin</v>
      </c>
      <c r="C216" s="112"/>
      <c r="D216" s="114"/>
      <c r="E216" s="120">
        <v>0</v>
      </c>
      <c r="F216" s="115">
        <v>4</v>
      </c>
      <c r="G216" s="115">
        <v>5</v>
      </c>
      <c r="H216" s="115"/>
      <c r="I216" s="115"/>
      <c r="J216" s="116">
        <f>IF(ISBLANK(E216),"",COUNTIF(E216:I216,"&gt;=0"))</f>
        <v>3</v>
      </c>
      <c r="K216" s="117">
        <f>IF(ISBLANK(E216),"",(IF(LEFT(E216,1)="-",1,0)+IF(LEFT(F216,1)="-",1,0)+IF(LEFT(G216,1)="-",1,0)+IF(LEFT(H216,1)="-",1,0)+IF(LEFT(I216,1)="-",1,0)))</f>
        <v>0</v>
      </c>
      <c r="L216" s="118">
        <f t="shared" si="8"/>
        <v>1</v>
      </c>
      <c r="M216" s="119" t="str">
        <f t="shared" si="8"/>
        <v/>
      </c>
      <c r="N216" s="82"/>
    </row>
    <row r="217" spans="1:14" x14ac:dyDescent="0.25">
      <c r="A217" s="121" t="s">
        <v>127</v>
      </c>
      <c r="B217" s="122" t="str">
        <f>IF(B211&gt;"",B211&amp;" / "&amp;B212,"")</f>
        <v>Petri Mikkonen / Kai Tammela</v>
      </c>
      <c r="C217" s="123" t="str">
        <f>IF(F211&gt;"",F211&amp;" / "&amp;F212,"")</f>
        <v>Rita Lahtinen / Jouko Nikitin</v>
      </c>
      <c r="D217" s="124"/>
      <c r="E217" s="125">
        <v>4</v>
      </c>
      <c r="F217" s="126">
        <v>3</v>
      </c>
      <c r="G217" s="127">
        <v>10</v>
      </c>
      <c r="H217" s="127"/>
      <c r="I217" s="127"/>
      <c r="J217" s="116">
        <f>IF(ISBLANK(E217),"",COUNTIF(E217:I217,"&gt;=0"))</f>
        <v>3</v>
      </c>
      <c r="K217" s="117">
        <f>IF(ISBLANK(E217),"",(IF(LEFT(E217,1)="-",1,0)+IF(LEFT(F217,1)="-",1,0)+IF(LEFT(G217,1)="-",1,0)+IF(LEFT(H217,1)="-",1,0)+IF(LEFT(I217,1)="-",1,0)))</f>
        <v>0</v>
      </c>
      <c r="L217" s="118">
        <f t="shared" si="8"/>
        <v>1</v>
      </c>
      <c r="M217" s="119" t="str">
        <f t="shared" si="8"/>
        <v/>
      </c>
      <c r="N217" s="82"/>
    </row>
    <row r="218" spans="1:14" x14ac:dyDescent="0.25">
      <c r="A218" s="111" t="s">
        <v>128</v>
      </c>
      <c r="B218" s="113" t="str">
        <f>IF(B208&gt;"",B208&amp;" - "&amp;F209,"")</f>
        <v>Petri Mikkonen - Jouko Nikitin</v>
      </c>
      <c r="C218" s="112"/>
      <c r="D218" s="114"/>
      <c r="E218" s="128"/>
      <c r="F218" s="115"/>
      <c r="G218" s="115"/>
      <c r="H218" s="115"/>
      <c r="I218" s="129"/>
      <c r="J218" s="116" t="str">
        <f>IF(ISBLANK(E218),"",COUNTIF(E218:I218,"&gt;=0"))</f>
        <v/>
      </c>
      <c r="K218" s="117" t="str">
        <f>IF(ISBLANK(E218),"",(IF(LEFT(E218,1)="-",1,0)+IF(LEFT(F218,1)="-",1,0)+IF(LEFT(G218,1)="-",1,0)+IF(LEFT(H218,1)="-",1,0)+IF(LEFT(I218,1)="-",1,0)))</f>
        <v/>
      </c>
      <c r="L218" s="118" t="str">
        <f t="shared" si="8"/>
        <v/>
      </c>
      <c r="M218" s="119" t="str">
        <f t="shared" si="8"/>
        <v/>
      </c>
      <c r="N218" s="82"/>
    </row>
    <row r="219" spans="1:14" ht="15.75" thickBot="1" x14ac:dyDescent="0.3">
      <c r="A219" s="111" t="s">
        <v>129</v>
      </c>
      <c r="B219" s="113" t="str">
        <f>IF(B209&gt;"",B209&amp;" - "&amp;F208,"")</f>
        <v>Kai Tammela - Rita Lahtinen</v>
      </c>
      <c r="C219" s="112"/>
      <c r="D219" s="114"/>
      <c r="E219" s="129"/>
      <c r="F219" s="115"/>
      <c r="G219" s="129"/>
      <c r="H219" s="115"/>
      <c r="I219" s="115"/>
      <c r="J219" s="116" t="str">
        <f>IF(ISBLANK(E219),"",COUNTIF(E219:I219,"&gt;=0"))</f>
        <v/>
      </c>
      <c r="K219" s="130" t="str">
        <f>IF(ISBLANK(E219),"",(IF(LEFT(E219,1)="-",1,0)+IF(LEFT(F219,1)="-",1,0)+IF(LEFT(G219,1)="-",1,0)+IF(LEFT(H219,1)="-",1,0)+IF(LEFT(I219,1)="-",1,0)))</f>
        <v/>
      </c>
      <c r="L219" s="118" t="str">
        <f t="shared" si="8"/>
        <v/>
      </c>
      <c r="M219" s="119" t="str">
        <f t="shared" si="8"/>
        <v/>
      </c>
      <c r="N219" s="82"/>
    </row>
    <row r="220" spans="1:14" ht="16.5" thickBot="1" x14ac:dyDescent="0.3">
      <c r="A220" s="79"/>
      <c r="B220" s="79"/>
      <c r="C220" s="79"/>
      <c r="D220" s="79"/>
      <c r="E220" s="79"/>
      <c r="F220" s="79"/>
      <c r="G220" s="79"/>
      <c r="H220" s="131" t="s">
        <v>130</v>
      </c>
      <c r="I220" s="132"/>
      <c r="J220" s="133" t="str">
        <f>IF(ISBLANK(C215),"",SUM(J215:J219))</f>
        <v/>
      </c>
      <c r="K220" s="134" t="str">
        <f>IF(ISBLANK(D215),"",SUM(K215:K219))</f>
        <v/>
      </c>
      <c r="L220" s="135">
        <f>IF(ISBLANK(E215),"",SUM(L215:L219))</f>
        <v>3</v>
      </c>
      <c r="M220" s="136">
        <f>IF(ISBLANK(E215),"",SUM(M215:M219))</f>
        <v>0</v>
      </c>
      <c r="N220" s="82"/>
    </row>
    <row r="221" spans="1:14" x14ac:dyDescent="0.25">
      <c r="A221" s="78" t="s">
        <v>131</v>
      </c>
      <c r="B221" s="79"/>
      <c r="C221" s="79"/>
      <c r="D221" s="79"/>
      <c r="E221" s="79"/>
      <c r="F221" s="79"/>
      <c r="G221" s="79"/>
      <c r="H221" s="79"/>
      <c r="I221" s="79"/>
      <c r="J221" s="79"/>
      <c r="K221" s="79"/>
      <c r="L221" s="79"/>
      <c r="M221" s="79"/>
      <c r="N221" s="89"/>
    </row>
    <row r="222" spans="1:14" x14ac:dyDescent="0.25">
      <c r="A222" s="137" t="s">
        <v>132</v>
      </c>
      <c r="B222" s="137"/>
      <c r="C222" s="137" t="s">
        <v>133</v>
      </c>
      <c r="D222" s="138"/>
      <c r="E222" s="137"/>
      <c r="F222" s="137" t="s">
        <v>18</v>
      </c>
      <c r="G222" s="138"/>
      <c r="H222" s="137"/>
      <c r="I222" s="139" t="s">
        <v>134</v>
      </c>
      <c r="J222" s="44"/>
      <c r="K222" s="79"/>
      <c r="L222" s="79"/>
      <c r="M222" s="79"/>
      <c r="N222" s="89"/>
    </row>
    <row r="223" spans="1:14" ht="18.75" thickBot="1" x14ac:dyDescent="0.3">
      <c r="A223" s="79"/>
      <c r="B223" s="79"/>
      <c r="C223" s="79"/>
      <c r="D223" s="79"/>
      <c r="E223" s="79"/>
      <c r="F223" s="79"/>
      <c r="G223" s="79"/>
      <c r="H223" s="79"/>
      <c r="I223" s="152" t="str">
        <f>IF(L220=3,B207,IF(M220=3,F207,""))</f>
        <v>Tammela/Mikkonen</v>
      </c>
      <c r="J223" s="153"/>
      <c r="K223" s="153"/>
      <c r="L223" s="153"/>
      <c r="M223" s="154"/>
      <c r="N223" s="82"/>
    </row>
    <row r="224" spans="1:14" ht="18" x14ac:dyDescent="0.25">
      <c r="A224" s="140"/>
      <c r="B224" s="140"/>
      <c r="C224" s="140"/>
      <c r="D224" s="140"/>
      <c r="E224" s="140"/>
      <c r="F224" s="140"/>
      <c r="G224" s="140"/>
      <c r="H224" s="140"/>
      <c r="I224" s="141"/>
      <c r="J224" s="141"/>
      <c r="K224" s="141"/>
      <c r="L224" s="141"/>
      <c r="M224" s="141"/>
      <c r="N224" s="142"/>
    </row>
    <row r="226" spans="1:14" ht="15.75" x14ac:dyDescent="0.25">
      <c r="A226" s="74"/>
      <c r="B226" s="75"/>
      <c r="C226" s="76"/>
      <c r="D226" s="76"/>
      <c r="E226" s="76"/>
      <c r="F226" s="76"/>
      <c r="G226" s="76"/>
      <c r="H226" s="76"/>
      <c r="I226" s="76"/>
      <c r="J226" s="76"/>
      <c r="K226" s="76"/>
      <c r="L226" s="76"/>
      <c r="M226" s="76"/>
      <c r="N226" s="77"/>
    </row>
    <row r="227" spans="1:14" ht="15.75" x14ac:dyDescent="0.25">
      <c r="A227" s="44"/>
      <c r="B227" s="78" t="s">
        <v>100</v>
      </c>
      <c r="C227" s="79"/>
      <c r="D227" s="79"/>
      <c r="E227" s="44"/>
      <c r="F227" s="80" t="s">
        <v>101</v>
      </c>
      <c r="G227" s="81"/>
      <c r="H227" s="159" t="s">
        <v>95</v>
      </c>
      <c r="I227" s="148"/>
      <c r="J227" s="148"/>
      <c r="K227" s="148"/>
      <c r="L227" s="148"/>
      <c r="M227" s="149"/>
      <c r="N227" s="82"/>
    </row>
    <row r="228" spans="1:14" ht="20.25" x14ac:dyDescent="0.3">
      <c r="A228" s="83"/>
      <c r="B228" s="84" t="s">
        <v>102</v>
      </c>
      <c r="C228" s="79"/>
      <c r="D228" s="79"/>
      <c r="E228" s="44"/>
      <c r="F228" s="80" t="s">
        <v>103</v>
      </c>
      <c r="G228" s="81"/>
      <c r="H228" s="159"/>
      <c r="I228" s="148"/>
      <c r="J228" s="148"/>
      <c r="K228" s="148"/>
      <c r="L228" s="148"/>
      <c r="M228" s="149"/>
      <c r="N228" s="82"/>
    </row>
    <row r="229" spans="1:14" x14ac:dyDescent="0.25">
      <c r="A229" s="79"/>
      <c r="B229" s="85" t="s">
        <v>104</v>
      </c>
      <c r="C229" s="79"/>
      <c r="D229" s="79"/>
      <c r="E229" s="79"/>
      <c r="F229" s="80" t="s">
        <v>105</v>
      </c>
      <c r="G229" s="86"/>
      <c r="H229" s="159" t="s">
        <v>151</v>
      </c>
      <c r="I229" s="159"/>
      <c r="J229" s="159"/>
      <c r="K229" s="159"/>
      <c r="L229" s="159"/>
      <c r="M229" s="160"/>
      <c r="N229" s="82"/>
    </row>
    <row r="230" spans="1:14" ht="15.75" x14ac:dyDescent="0.25">
      <c r="A230" s="79"/>
      <c r="B230" s="79"/>
      <c r="C230" s="79"/>
      <c r="D230" s="79"/>
      <c r="E230" s="79"/>
      <c r="F230" s="80" t="s">
        <v>106</v>
      </c>
      <c r="G230" s="81"/>
      <c r="H230" s="161">
        <v>42477</v>
      </c>
      <c r="I230" s="162"/>
      <c r="J230" s="162"/>
      <c r="K230" s="87" t="s">
        <v>107</v>
      </c>
      <c r="L230" s="163"/>
      <c r="M230" s="160"/>
      <c r="N230" s="82"/>
    </row>
    <row r="231" spans="1:14" x14ac:dyDescent="0.25">
      <c r="A231" s="44"/>
      <c r="B231" s="88" t="s">
        <v>108</v>
      </c>
      <c r="C231" s="79"/>
      <c r="D231" s="79"/>
      <c r="E231" s="79"/>
      <c r="F231" s="88" t="s">
        <v>108</v>
      </c>
      <c r="G231" s="79"/>
      <c r="H231" s="79"/>
      <c r="I231" s="79"/>
      <c r="J231" s="79"/>
      <c r="K231" s="79"/>
      <c r="L231" s="79"/>
      <c r="M231" s="79"/>
      <c r="N231" s="89"/>
    </row>
    <row r="232" spans="1:14" ht="15.75" x14ac:dyDescent="0.25">
      <c r="A232" s="90" t="s">
        <v>109</v>
      </c>
      <c r="B232" s="155" t="s">
        <v>75</v>
      </c>
      <c r="C232" s="156"/>
      <c r="D232" s="91"/>
      <c r="E232" s="92" t="s">
        <v>110</v>
      </c>
      <c r="F232" s="155" t="s">
        <v>81</v>
      </c>
      <c r="G232" s="157"/>
      <c r="H232" s="157"/>
      <c r="I232" s="157"/>
      <c r="J232" s="157"/>
      <c r="K232" s="157"/>
      <c r="L232" s="157"/>
      <c r="M232" s="158"/>
      <c r="N232" s="82"/>
    </row>
    <row r="233" spans="1:14" x14ac:dyDescent="0.25">
      <c r="A233" s="93" t="s">
        <v>111</v>
      </c>
      <c r="B233" s="146" t="s">
        <v>32</v>
      </c>
      <c r="C233" s="147"/>
      <c r="D233" s="94"/>
      <c r="E233" s="95" t="s">
        <v>112</v>
      </c>
      <c r="F233" s="146" t="s">
        <v>67</v>
      </c>
      <c r="G233" s="148"/>
      <c r="H233" s="148"/>
      <c r="I233" s="148"/>
      <c r="J233" s="148"/>
      <c r="K233" s="148"/>
      <c r="L233" s="148"/>
      <c r="M233" s="149"/>
      <c r="N233" s="82"/>
    </row>
    <row r="234" spans="1:14" x14ac:dyDescent="0.25">
      <c r="A234" s="96" t="s">
        <v>113</v>
      </c>
      <c r="B234" s="146" t="s">
        <v>63</v>
      </c>
      <c r="C234" s="147"/>
      <c r="D234" s="94"/>
      <c r="E234" s="97" t="s">
        <v>114</v>
      </c>
      <c r="F234" s="146" t="s">
        <v>68</v>
      </c>
      <c r="G234" s="148"/>
      <c r="H234" s="148"/>
      <c r="I234" s="148"/>
      <c r="J234" s="148"/>
      <c r="K234" s="148"/>
      <c r="L234" s="148"/>
      <c r="M234" s="149"/>
      <c r="N234" s="82"/>
    </row>
    <row r="235" spans="1:14" x14ac:dyDescent="0.25">
      <c r="A235" s="98" t="s">
        <v>115</v>
      </c>
      <c r="B235" s="99"/>
      <c r="C235" s="100"/>
      <c r="D235" s="101"/>
      <c r="E235" s="98" t="s">
        <v>115</v>
      </c>
      <c r="F235" s="102"/>
      <c r="G235" s="102"/>
      <c r="H235" s="102"/>
      <c r="I235" s="102"/>
      <c r="J235" s="102"/>
      <c r="K235" s="102"/>
      <c r="L235" s="102"/>
      <c r="M235" s="102"/>
      <c r="N235" s="89"/>
    </row>
    <row r="236" spans="1:14" x14ac:dyDescent="0.25">
      <c r="A236" s="93"/>
      <c r="B236" s="146" t="s">
        <v>32</v>
      </c>
      <c r="C236" s="147"/>
      <c r="D236" s="94"/>
      <c r="E236" s="95"/>
      <c r="F236" s="146" t="s">
        <v>67</v>
      </c>
      <c r="G236" s="148"/>
      <c r="H236" s="148"/>
      <c r="I236" s="148"/>
      <c r="J236" s="148"/>
      <c r="K236" s="148"/>
      <c r="L236" s="148"/>
      <c r="M236" s="149"/>
      <c r="N236" s="82"/>
    </row>
    <row r="237" spans="1:14" x14ac:dyDescent="0.25">
      <c r="A237" s="103"/>
      <c r="B237" s="146" t="s">
        <v>63</v>
      </c>
      <c r="C237" s="147"/>
      <c r="D237" s="94"/>
      <c r="E237" s="104"/>
      <c r="F237" s="146" t="s">
        <v>68</v>
      </c>
      <c r="G237" s="148"/>
      <c r="H237" s="148"/>
      <c r="I237" s="148"/>
      <c r="J237" s="148"/>
      <c r="K237" s="148"/>
      <c r="L237" s="148"/>
      <c r="M237" s="149"/>
      <c r="N237" s="82"/>
    </row>
    <row r="238" spans="1:14" ht="15.75" x14ac:dyDescent="0.25">
      <c r="A238" s="79"/>
      <c r="B238" s="79"/>
      <c r="C238" s="79"/>
      <c r="D238" s="79"/>
      <c r="E238" s="105" t="s">
        <v>116</v>
      </c>
      <c r="F238" s="88"/>
      <c r="G238" s="88"/>
      <c r="H238" s="88"/>
      <c r="I238" s="79"/>
      <c r="J238" s="79"/>
      <c r="K238" s="79"/>
      <c r="L238" s="106"/>
      <c r="M238" s="44"/>
      <c r="N238" s="89"/>
    </row>
    <row r="239" spans="1:14" x14ac:dyDescent="0.25">
      <c r="A239" s="107" t="s">
        <v>117</v>
      </c>
      <c r="B239" s="79"/>
      <c r="C239" s="79"/>
      <c r="D239" s="79"/>
      <c r="E239" s="108" t="s">
        <v>118</v>
      </c>
      <c r="F239" s="108" t="s">
        <v>119</v>
      </c>
      <c r="G239" s="108" t="s">
        <v>120</v>
      </c>
      <c r="H239" s="108" t="s">
        <v>121</v>
      </c>
      <c r="I239" s="108" t="s">
        <v>122</v>
      </c>
      <c r="J239" s="150" t="s">
        <v>4</v>
      </c>
      <c r="K239" s="151"/>
      <c r="L239" s="109" t="s">
        <v>123</v>
      </c>
      <c r="M239" s="110" t="s">
        <v>124</v>
      </c>
      <c r="N239" s="82"/>
    </row>
    <row r="240" spans="1:14" x14ac:dyDescent="0.25">
      <c r="A240" s="111" t="s">
        <v>125</v>
      </c>
      <c r="B240" s="112" t="str">
        <f>IF(B233&gt;"",B233&amp;" - "&amp;F233,"")</f>
        <v>Ismo Lallo - Janne Viljamaa</v>
      </c>
      <c r="C240" s="113"/>
      <c r="D240" s="114"/>
      <c r="E240" s="115">
        <v>1</v>
      </c>
      <c r="F240" s="115">
        <v>3</v>
      </c>
      <c r="G240" s="115">
        <v>11</v>
      </c>
      <c r="H240" s="115"/>
      <c r="I240" s="115"/>
      <c r="J240" s="116">
        <f>IF(ISBLANK(E240),"",COUNTIF(E240:I240,"&gt;=0"))</f>
        <v>3</v>
      </c>
      <c r="K240" s="117">
        <f>IF(ISBLANK(E240),"",(IF(LEFT(E240,1)="-",1,0)+IF(LEFT(F240,1)="-",1,0)+IF(LEFT(G240,1)="-",1,0)+IF(LEFT(H240,1)="-",1,0)+IF(LEFT(I240,1)="-",1,0)))</f>
        <v>0</v>
      </c>
      <c r="L240" s="118">
        <f t="shared" ref="L240:M244" si="9">IF(J240=3,1,"")</f>
        <v>1</v>
      </c>
      <c r="M240" s="119" t="str">
        <f t="shared" si="9"/>
        <v/>
      </c>
      <c r="N240" s="82"/>
    </row>
    <row r="241" spans="1:14" x14ac:dyDescent="0.25">
      <c r="A241" s="111" t="s">
        <v>126</v>
      </c>
      <c r="B241" s="113" t="str">
        <f>IF(B234&gt;"",B234&amp;" - "&amp;F234,"")</f>
        <v>Pekka Räsänen - Markku Nuutinen</v>
      </c>
      <c r="C241" s="112"/>
      <c r="D241" s="114"/>
      <c r="E241" s="120">
        <v>5</v>
      </c>
      <c r="F241" s="115">
        <v>-5</v>
      </c>
      <c r="G241" s="115">
        <v>-6</v>
      </c>
      <c r="H241" s="115">
        <v>-1</v>
      </c>
      <c r="I241" s="115"/>
      <c r="J241" s="116">
        <f>IF(ISBLANK(E241),"",COUNTIF(E241:I241,"&gt;=0"))</f>
        <v>1</v>
      </c>
      <c r="K241" s="117">
        <f>IF(ISBLANK(E241),"",(IF(LEFT(E241,1)="-",1,0)+IF(LEFT(F241,1)="-",1,0)+IF(LEFT(G241,1)="-",1,0)+IF(LEFT(H241,1)="-",1,0)+IF(LEFT(I241,1)="-",1,0)))</f>
        <v>3</v>
      </c>
      <c r="L241" s="118" t="str">
        <f t="shared" si="9"/>
        <v/>
      </c>
      <c r="M241" s="119">
        <f t="shared" si="9"/>
        <v>1</v>
      </c>
      <c r="N241" s="82"/>
    </row>
    <row r="242" spans="1:14" x14ac:dyDescent="0.25">
      <c r="A242" s="121" t="s">
        <v>127</v>
      </c>
      <c r="B242" s="122" t="str">
        <f>IF(B236&gt;"",B236&amp;" / "&amp;B237,"")</f>
        <v>Ismo Lallo / Pekka Räsänen</v>
      </c>
      <c r="C242" s="123" t="str">
        <f>IF(F236&gt;"",F236&amp;" / "&amp;F237,"")</f>
        <v>Janne Viljamaa / Markku Nuutinen</v>
      </c>
      <c r="D242" s="124"/>
      <c r="E242" s="125">
        <v>4</v>
      </c>
      <c r="F242" s="126">
        <v>1</v>
      </c>
      <c r="G242" s="127">
        <v>-13</v>
      </c>
      <c r="H242" s="127">
        <v>5</v>
      </c>
      <c r="I242" s="127"/>
      <c r="J242" s="116">
        <f>IF(ISBLANK(E242),"",COUNTIF(E242:I242,"&gt;=0"))</f>
        <v>3</v>
      </c>
      <c r="K242" s="117">
        <f>IF(ISBLANK(E242),"",(IF(LEFT(E242,1)="-",1,0)+IF(LEFT(F242,1)="-",1,0)+IF(LEFT(G242,1)="-",1,0)+IF(LEFT(H242,1)="-",1,0)+IF(LEFT(I242,1)="-",1,0)))</f>
        <v>1</v>
      </c>
      <c r="L242" s="118">
        <f t="shared" si="9"/>
        <v>1</v>
      </c>
      <c r="M242" s="119" t="str">
        <f t="shared" si="9"/>
        <v/>
      </c>
      <c r="N242" s="82"/>
    </row>
    <row r="243" spans="1:14" x14ac:dyDescent="0.25">
      <c r="A243" s="111" t="s">
        <v>128</v>
      </c>
      <c r="B243" s="113" t="str">
        <f>IF(B233&gt;"",B233&amp;" - "&amp;F234,"")</f>
        <v>Ismo Lallo - Markku Nuutinen</v>
      </c>
      <c r="C243" s="112"/>
      <c r="D243" s="114"/>
      <c r="E243" s="128">
        <v>3</v>
      </c>
      <c r="F243" s="115">
        <v>5</v>
      </c>
      <c r="G243" s="115">
        <v>1</v>
      </c>
      <c r="H243" s="115"/>
      <c r="I243" s="129"/>
      <c r="J243" s="116">
        <f>IF(ISBLANK(E243),"",COUNTIF(E243:I243,"&gt;=0"))</f>
        <v>3</v>
      </c>
      <c r="K243" s="117">
        <f>IF(ISBLANK(E243),"",(IF(LEFT(E243,1)="-",1,0)+IF(LEFT(F243,1)="-",1,0)+IF(LEFT(G243,1)="-",1,0)+IF(LEFT(H243,1)="-",1,0)+IF(LEFT(I243,1)="-",1,0)))</f>
        <v>0</v>
      </c>
      <c r="L243" s="118">
        <f t="shared" si="9"/>
        <v>1</v>
      </c>
      <c r="M243" s="119" t="str">
        <f t="shared" si="9"/>
        <v/>
      </c>
      <c r="N243" s="82"/>
    </row>
    <row r="244" spans="1:14" ht="15.75" thickBot="1" x14ac:dyDescent="0.3">
      <c r="A244" s="111" t="s">
        <v>129</v>
      </c>
      <c r="B244" s="113" t="str">
        <f>IF(B234&gt;"",B234&amp;" - "&amp;F233,"")</f>
        <v>Pekka Räsänen - Janne Viljamaa</v>
      </c>
      <c r="C244" s="112"/>
      <c r="D244" s="114"/>
      <c r="E244" s="129"/>
      <c r="F244" s="115"/>
      <c r="G244" s="129"/>
      <c r="H244" s="115"/>
      <c r="I244" s="115"/>
      <c r="J244" s="116" t="str">
        <f>IF(ISBLANK(E244),"",COUNTIF(E244:I244,"&gt;=0"))</f>
        <v/>
      </c>
      <c r="K244" s="130" t="str">
        <f>IF(ISBLANK(E244),"",(IF(LEFT(E244,1)="-",1,0)+IF(LEFT(F244,1)="-",1,0)+IF(LEFT(G244,1)="-",1,0)+IF(LEFT(H244,1)="-",1,0)+IF(LEFT(I244,1)="-",1,0)))</f>
        <v/>
      </c>
      <c r="L244" s="118" t="str">
        <f t="shared" si="9"/>
        <v/>
      </c>
      <c r="M244" s="119" t="str">
        <f t="shared" si="9"/>
        <v/>
      </c>
      <c r="N244" s="82"/>
    </row>
    <row r="245" spans="1:14" ht="16.5" thickBot="1" x14ac:dyDescent="0.3">
      <c r="A245" s="79"/>
      <c r="B245" s="79"/>
      <c r="C245" s="79"/>
      <c r="D245" s="79"/>
      <c r="E245" s="79"/>
      <c r="F245" s="79"/>
      <c r="G245" s="79"/>
      <c r="H245" s="131" t="s">
        <v>130</v>
      </c>
      <c r="I245" s="132"/>
      <c r="J245" s="133" t="str">
        <f>IF(ISBLANK(C240),"",SUM(J240:J244))</f>
        <v/>
      </c>
      <c r="K245" s="134" t="str">
        <f>IF(ISBLANK(D240),"",SUM(K240:K244))</f>
        <v/>
      </c>
      <c r="L245" s="135">
        <f>IF(ISBLANK(E240),"",SUM(L240:L244))</f>
        <v>3</v>
      </c>
      <c r="M245" s="136">
        <f>IF(ISBLANK(E240),"",SUM(M240:M244))</f>
        <v>1</v>
      </c>
      <c r="N245" s="82"/>
    </row>
    <row r="246" spans="1:14" x14ac:dyDescent="0.25">
      <c r="A246" s="78" t="s">
        <v>131</v>
      </c>
      <c r="B246" s="79"/>
      <c r="C246" s="79"/>
      <c r="D246" s="79"/>
      <c r="E246" s="79"/>
      <c r="F246" s="79"/>
      <c r="G246" s="79"/>
      <c r="H246" s="79"/>
      <c r="I246" s="79"/>
      <c r="J246" s="79"/>
      <c r="K246" s="79"/>
      <c r="L246" s="79"/>
      <c r="M246" s="79"/>
      <c r="N246" s="89"/>
    </row>
    <row r="247" spans="1:14" x14ac:dyDescent="0.25">
      <c r="A247" s="137" t="s">
        <v>132</v>
      </c>
      <c r="B247" s="137"/>
      <c r="C247" s="137" t="s">
        <v>133</v>
      </c>
      <c r="D247" s="138"/>
      <c r="E247" s="137"/>
      <c r="F247" s="137" t="s">
        <v>18</v>
      </c>
      <c r="G247" s="138"/>
      <c r="H247" s="137"/>
      <c r="I247" s="139" t="s">
        <v>134</v>
      </c>
      <c r="J247" s="44"/>
      <c r="K247" s="79"/>
      <c r="L247" s="79"/>
      <c r="M247" s="79"/>
      <c r="N247" s="89"/>
    </row>
    <row r="248" spans="1:14" ht="18.75" thickBot="1" x14ac:dyDescent="0.3">
      <c r="A248" s="79"/>
      <c r="B248" s="79"/>
      <c r="C248" s="79"/>
      <c r="D248" s="79"/>
      <c r="E248" s="79"/>
      <c r="F248" s="79"/>
      <c r="G248" s="79"/>
      <c r="H248" s="79"/>
      <c r="I248" s="152" t="str">
        <f>IF(L245=3,B232,IF(M245=3,F232,""))</f>
        <v>Lallo/Räsänen</v>
      </c>
      <c r="J248" s="153"/>
      <c r="K248" s="153"/>
      <c r="L248" s="153"/>
      <c r="M248" s="154"/>
      <c r="N248" s="82"/>
    </row>
    <row r="249" spans="1:14" ht="18" x14ac:dyDescent="0.25">
      <c r="A249" s="140"/>
      <c r="B249" s="140"/>
      <c r="C249" s="140"/>
      <c r="D249" s="140"/>
      <c r="E249" s="140"/>
      <c r="F249" s="140"/>
      <c r="G249" s="140"/>
      <c r="H249" s="140"/>
      <c r="I249" s="141"/>
      <c r="J249" s="141"/>
      <c r="K249" s="141"/>
      <c r="L249" s="141"/>
      <c r="M249" s="141"/>
      <c r="N249" s="142"/>
    </row>
    <row r="251" spans="1:14" ht="15.75" x14ac:dyDescent="0.25">
      <c r="A251" s="74"/>
      <c r="B251" s="75"/>
      <c r="C251" s="76"/>
      <c r="D251" s="76"/>
      <c r="E251" s="76"/>
      <c r="F251" s="76"/>
      <c r="G251" s="76"/>
      <c r="H251" s="76"/>
      <c r="I251" s="76"/>
      <c r="J251" s="76"/>
      <c r="K251" s="76"/>
      <c r="L251" s="76"/>
      <c r="M251" s="76"/>
      <c r="N251" s="77"/>
    </row>
    <row r="252" spans="1:14" ht="15.75" x14ac:dyDescent="0.25">
      <c r="A252" s="44"/>
      <c r="B252" s="78" t="s">
        <v>100</v>
      </c>
      <c r="C252" s="79"/>
      <c r="D252" s="79"/>
      <c r="E252" s="44"/>
      <c r="F252" s="80" t="s">
        <v>101</v>
      </c>
      <c r="G252" s="81"/>
      <c r="H252" s="159" t="s">
        <v>95</v>
      </c>
      <c r="I252" s="148"/>
      <c r="J252" s="148"/>
      <c r="K252" s="148"/>
      <c r="L252" s="148"/>
      <c r="M252" s="149"/>
      <c r="N252" s="82"/>
    </row>
    <row r="253" spans="1:14" ht="20.25" x14ac:dyDescent="0.3">
      <c r="A253" s="83"/>
      <c r="B253" s="84" t="s">
        <v>102</v>
      </c>
      <c r="C253" s="79"/>
      <c r="D253" s="79"/>
      <c r="E253" s="44"/>
      <c r="F253" s="80" t="s">
        <v>103</v>
      </c>
      <c r="G253" s="81"/>
      <c r="H253" s="159"/>
      <c r="I253" s="148"/>
      <c r="J253" s="148"/>
      <c r="K253" s="148"/>
      <c r="L253" s="148"/>
      <c r="M253" s="149"/>
      <c r="N253" s="82"/>
    </row>
    <row r="254" spans="1:14" x14ac:dyDescent="0.25">
      <c r="A254" s="79"/>
      <c r="B254" s="85" t="s">
        <v>104</v>
      </c>
      <c r="C254" s="79"/>
      <c r="D254" s="79"/>
      <c r="E254" s="79"/>
      <c r="F254" s="80" t="s">
        <v>105</v>
      </c>
      <c r="G254" s="86"/>
      <c r="H254" s="159" t="s">
        <v>151</v>
      </c>
      <c r="I254" s="159"/>
      <c r="J254" s="159"/>
      <c r="K254" s="159"/>
      <c r="L254" s="159"/>
      <c r="M254" s="160"/>
      <c r="N254" s="82"/>
    </row>
    <row r="255" spans="1:14" ht="15.75" x14ac:dyDescent="0.25">
      <c r="A255" s="79"/>
      <c r="B255" s="79"/>
      <c r="C255" s="79"/>
      <c r="D255" s="79"/>
      <c r="E255" s="79"/>
      <c r="F255" s="80" t="s">
        <v>106</v>
      </c>
      <c r="G255" s="81"/>
      <c r="H255" s="161">
        <v>42477</v>
      </c>
      <c r="I255" s="162"/>
      <c r="J255" s="162"/>
      <c r="K255" s="87" t="s">
        <v>107</v>
      </c>
      <c r="L255" s="163"/>
      <c r="M255" s="160"/>
      <c r="N255" s="82"/>
    </row>
    <row r="256" spans="1:14" x14ac:dyDescent="0.25">
      <c r="A256" s="44"/>
      <c r="B256" s="88" t="s">
        <v>108</v>
      </c>
      <c r="C256" s="79"/>
      <c r="D256" s="79"/>
      <c r="E256" s="79"/>
      <c r="F256" s="88" t="s">
        <v>108</v>
      </c>
      <c r="G256" s="79"/>
      <c r="H256" s="79"/>
      <c r="I256" s="79"/>
      <c r="J256" s="79"/>
      <c r="K256" s="79"/>
      <c r="L256" s="79"/>
      <c r="M256" s="79"/>
      <c r="N256" s="89"/>
    </row>
    <row r="257" spans="1:14" ht="15.75" x14ac:dyDescent="0.25">
      <c r="A257" s="90" t="s">
        <v>109</v>
      </c>
      <c r="B257" s="155" t="s">
        <v>141</v>
      </c>
      <c r="C257" s="156"/>
      <c r="D257" s="91"/>
      <c r="E257" s="92" t="s">
        <v>110</v>
      </c>
      <c r="F257" s="155" t="s">
        <v>135</v>
      </c>
      <c r="G257" s="157"/>
      <c r="H257" s="157"/>
      <c r="I257" s="157"/>
      <c r="J257" s="157"/>
      <c r="K257" s="157"/>
      <c r="L257" s="157"/>
      <c r="M257" s="158"/>
      <c r="N257" s="82"/>
    </row>
    <row r="258" spans="1:14" x14ac:dyDescent="0.25">
      <c r="A258" s="93" t="s">
        <v>111</v>
      </c>
      <c r="B258" s="146" t="s">
        <v>35</v>
      </c>
      <c r="C258" s="147"/>
      <c r="D258" s="94"/>
      <c r="E258" s="95" t="s">
        <v>112</v>
      </c>
      <c r="F258" s="146" t="s">
        <v>69</v>
      </c>
      <c r="G258" s="148"/>
      <c r="H258" s="148"/>
      <c r="I258" s="148"/>
      <c r="J258" s="148"/>
      <c r="K258" s="148"/>
      <c r="L258" s="148"/>
      <c r="M258" s="149"/>
      <c r="N258" s="82"/>
    </row>
    <row r="259" spans="1:14" x14ac:dyDescent="0.25">
      <c r="A259" s="96" t="s">
        <v>113</v>
      </c>
      <c r="B259" s="146" t="s">
        <v>65</v>
      </c>
      <c r="C259" s="147"/>
      <c r="D259" s="94"/>
      <c r="E259" s="97" t="s">
        <v>114</v>
      </c>
      <c r="F259" s="146" t="s">
        <v>70</v>
      </c>
      <c r="G259" s="148"/>
      <c r="H259" s="148"/>
      <c r="I259" s="148"/>
      <c r="J259" s="148"/>
      <c r="K259" s="148"/>
      <c r="L259" s="148"/>
      <c r="M259" s="149"/>
      <c r="N259" s="82"/>
    </row>
    <row r="260" spans="1:14" x14ac:dyDescent="0.25">
      <c r="A260" s="98" t="s">
        <v>115</v>
      </c>
      <c r="B260" s="99"/>
      <c r="C260" s="100"/>
      <c r="D260" s="101"/>
      <c r="E260" s="98" t="s">
        <v>115</v>
      </c>
      <c r="F260" s="102"/>
      <c r="G260" s="102"/>
      <c r="H260" s="102"/>
      <c r="I260" s="102"/>
      <c r="J260" s="102"/>
      <c r="K260" s="102"/>
      <c r="L260" s="102"/>
      <c r="M260" s="102"/>
      <c r="N260" s="89"/>
    </row>
    <row r="261" spans="1:14" x14ac:dyDescent="0.25">
      <c r="A261" s="93"/>
      <c r="B261" s="146" t="s">
        <v>35</v>
      </c>
      <c r="C261" s="147"/>
      <c r="D261" s="94"/>
      <c r="E261" s="95"/>
      <c r="F261" s="146" t="s">
        <v>69</v>
      </c>
      <c r="G261" s="148"/>
      <c r="H261" s="148"/>
      <c r="I261" s="148"/>
      <c r="J261" s="148"/>
      <c r="K261" s="148"/>
      <c r="L261" s="148"/>
      <c r="M261" s="149"/>
      <c r="N261" s="82"/>
    </row>
    <row r="262" spans="1:14" x14ac:dyDescent="0.25">
      <c r="A262" s="103"/>
      <c r="B262" s="146" t="s">
        <v>65</v>
      </c>
      <c r="C262" s="147"/>
      <c r="D262" s="94"/>
      <c r="E262" s="104"/>
      <c r="F262" s="146" t="s">
        <v>70</v>
      </c>
      <c r="G262" s="148"/>
      <c r="H262" s="148"/>
      <c r="I262" s="148"/>
      <c r="J262" s="148"/>
      <c r="K262" s="148"/>
      <c r="L262" s="148"/>
      <c r="M262" s="149"/>
      <c r="N262" s="82"/>
    </row>
    <row r="263" spans="1:14" ht="15.75" x14ac:dyDescent="0.25">
      <c r="A263" s="79"/>
      <c r="B263" s="79"/>
      <c r="C263" s="79"/>
      <c r="D263" s="79"/>
      <c r="E263" s="105" t="s">
        <v>116</v>
      </c>
      <c r="F263" s="88"/>
      <c r="G263" s="88"/>
      <c r="H263" s="88"/>
      <c r="I263" s="79"/>
      <c r="J263" s="79"/>
      <c r="K263" s="79"/>
      <c r="L263" s="106"/>
      <c r="M263" s="44"/>
      <c r="N263" s="89"/>
    </row>
    <row r="264" spans="1:14" x14ac:dyDescent="0.25">
      <c r="A264" s="107" t="s">
        <v>117</v>
      </c>
      <c r="B264" s="79"/>
      <c r="C264" s="79"/>
      <c r="D264" s="79"/>
      <c r="E264" s="108" t="s">
        <v>118</v>
      </c>
      <c r="F264" s="108" t="s">
        <v>119</v>
      </c>
      <c r="G264" s="108" t="s">
        <v>120</v>
      </c>
      <c r="H264" s="108" t="s">
        <v>121</v>
      </c>
      <c r="I264" s="108" t="s">
        <v>122</v>
      </c>
      <c r="J264" s="150" t="s">
        <v>4</v>
      </c>
      <c r="K264" s="151"/>
      <c r="L264" s="109" t="s">
        <v>123</v>
      </c>
      <c r="M264" s="110" t="s">
        <v>124</v>
      </c>
      <c r="N264" s="82"/>
    </row>
    <row r="265" spans="1:14" x14ac:dyDescent="0.25">
      <c r="A265" s="111" t="s">
        <v>125</v>
      </c>
      <c r="B265" s="112" t="str">
        <f>IF(B258&gt;"",B258&amp;" - "&amp;F258,"")</f>
        <v>Teuvo Nisula - Olli Virtanen</v>
      </c>
      <c r="C265" s="113"/>
      <c r="D265" s="114"/>
      <c r="E265" s="115">
        <v>3</v>
      </c>
      <c r="F265" s="115">
        <v>6</v>
      </c>
      <c r="G265" s="115">
        <v>10</v>
      </c>
      <c r="H265" s="115"/>
      <c r="I265" s="115"/>
      <c r="J265" s="116">
        <f>IF(ISBLANK(E265),"",COUNTIF(E265:I265,"&gt;=0"))</f>
        <v>3</v>
      </c>
      <c r="K265" s="117">
        <f>IF(ISBLANK(E265),"",(IF(LEFT(E265,1)="-",1,0)+IF(LEFT(F265,1)="-",1,0)+IF(LEFT(G265,1)="-",1,0)+IF(LEFT(H265,1)="-",1,0)+IF(LEFT(I265,1)="-",1,0)))</f>
        <v>0</v>
      </c>
      <c r="L265" s="118">
        <f t="shared" ref="L265:M269" si="10">IF(J265=3,1,"")</f>
        <v>1</v>
      </c>
      <c r="M265" s="119" t="str">
        <f t="shared" si="10"/>
        <v/>
      </c>
      <c r="N265" s="82"/>
    </row>
    <row r="266" spans="1:14" x14ac:dyDescent="0.25">
      <c r="A266" s="111" t="s">
        <v>126</v>
      </c>
      <c r="B266" s="113" t="str">
        <f>IF(B259&gt;"",B259&amp;" - "&amp;F259,"")</f>
        <v>Markku Manner - Jari Auvinen</v>
      </c>
      <c r="C266" s="112"/>
      <c r="D266" s="114"/>
      <c r="E266" s="120">
        <v>-11</v>
      </c>
      <c r="F266" s="115">
        <v>-13</v>
      </c>
      <c r="G266" s="115">
        <v>-10</v>
      </c>
      <c r="H266" s="115"/>
      <c r="I266" s="115"/>
      <c r="J266" s="116">
        <f>IF(ISBLANK(E266),"",COUNTIF(E266:I266,"&gt;=0"))</f>
        <v>0</v>
      </c>
      <c r="K266" s="117">
        <f>IF(ISBLANK(E266),"",(IF(LEFT(E266,1)="-",1,0)+IF(LEFT(F266,1)="-",1,0)+IF(LEFT(G266,1)="-",1,0)+IF(LEFT(H266,1)="-",1,0)+IF(LEFT(I266,1)="-",1,0)))</f>
        <v>3</v>
      </c>
      <c r="L266" s="118" t="str">
        <f t="shared" si="10"/>
        <v/>
      </c>
      <c r="M266" s="119">
        <f t="shared" si="10"/>
        <v>1</v>
      </c>
      <c r="N266" s="82"/>
    </row>
    <row r="267" spans="1:14" x14ac:dyDescent="0.25">
      <c r="A267" s="121" t="s">
        <v>127</v>
      </c>
      <c r="B267" s="122" t="str">
        <f>IF(B261&gt;"",B261&amp;" / "&amp;B262,"")</f>
        <v>Teuvo Nisula / Markku Manner</v>
      </c>
      <c r="C267" s="123" t="str">
        <f>IF(F261&gt;"",F261&amp;" / "&amp;F262,"")</f>
        <v>Olli Virtanen / Jari Auvinen</v>
      </c>
      <c r="D267" s="124"/>
      <c r="E267" s="125">
        <v>-5</v>
      </c>
      <c r="F267" s="126">
        <v>5</v>
      </c>
      <c r="G267" s="127">
        <v>9</v>
      </c>
      <c r="H267" s="127">
        <v>8</v>
      </c>
      <c r="I267" s="127"/>
      <c r="J267" s="116">
        <f>IF(ISBLANK(E267),"",COUNTIF(E267:I267,"&gt;=0"))</f>
        <v>3</v>
      </c>
      <c r="K267" s="117">
        <f>IF(ISBLANK(E267),"",(IF(LEFT(E267,1)="-",1,0)+IF(LEFT(F267,1)="-",1,0)+IF(LEFT(G267,1)="-",1,0)+IF(LEFT(H267,1)="-",1,0)+IF(LEFT(I267,1)="-",1,0)))</f>
        <v>1</v>
      </c>
      <c r="L267" s="118">
        <f t="shared" si="10"/>
        <v>1</v>
      </c>
      <c r="M267" s="119" t="str">
        <f t="shared" si="10"/>
        <v/>
      </c>
      <c r="N267" s="82"/>
    </row>
    <row r="268" spans="1:14" x14ac:dyDescent="0.25">
      <c r="A268" s="111" t="s">
        <v>128</v>
      </c>
      <c r="B268" s="113" t="str">
        <f>IF(B258&gt;"",B258&amp;" - "&amp;F259,"")</f>
        <v>Teuvo Nisula - Jari Auvinen</v>
      </c>
      <c r="C268" s="112"/>
      <c r="D268" s="114"/>
      <c r="E268" s="128">
        <v>9</v>
      </c>
      <c r="F268" s="115">
        <v>-9</v>
      </c>
      <c r="G268" s="115">
        <v>7</v>
      </c>
      <c r="H268" s="115">
        <v>5</v>
      </c>
      <c r="I268" s="129"/>
      <c r="J268" s="116">
        <f>IF(ISBLANK(E268),"",COUNTIF(E268:I268,"&gt;=0"))</f>
        <v>3</v>
      </c>
      <c r="K268" s="117">
        <f>IF(ISBLANK(E268),"",(IF(LEFT(E268,1)="-",1,0)+IF(LEFT(F268,1)="-",1,0)+IF(LEFT(G268,1)="-",1,0)+IF(LEFT(H268,1)="-",1,0)+IF(LEFT(I268,1)="-",1,0)))</f>
        <v>1</v>
      </c>
      <c r="L268" s="118">
        <f t="shared" si="10"/>
        <v>1</v>
      </c>
      <c r="M268" s="119" t="str">
        <f t="shared" si="10"/>
        <v/>
      </c>
      <c r="N268" s="82"/>
    </row>
    <row r="269" spans="1:14" ht="15.75" thickBot="1" x14ac:dyDescent="0.3">
      <c r="A269" s="111" t="s">
        <v>129</v>
      </c>
      <c r="B269" s="113" t="str">
        <f>IF(B259&gt;"",B259&amp;" - "&amp;F258,"")</f>
        <v>Markku Manner - Olli Virtanen</v>
      </c>
      <c r="C269" s="112"/>
      <c r="D269" s="114"/>
      <c r="E269" s="129"/>
      <c r="F269" s="115"/>
      <c r="G269" s="129"/>
      <c r="H269" s="115"/>
      <c r="I269" s="115"/>
      <c r="J269" s="116" t="str">
        <f>IF(ISBLANK(E269),"",COUNTIF(E269:I269,"&gt;=0"))</f>
        <v/>
      </c>
      <c r="K269" s="130" t="str">
        <f>IF(ISBLANK(E269),"",(IF(LEFT(E269,1)="-",1,0)+IF(LEFT(F269,1)="-",1,0)+IF(LEFT(G269,1)="-",1,0)+IF(LEFT(H269,1)="-",1,0)+IF(LEFT(I269,1)="-",1,0)))</f>
        <v/>
      </c>
      <c r="L269" s="118" t="str">
        <f t="shared" si="10"/>
        <v/>
      </c>
      <c r="M269" s="119" t="str">
        <f t="shared" si="10"/>
        <v/>
      </c>
      <c r="N269" s="82"/>
    </row>
    <row r="270" spans="1:14" ht="16.5" thickBot="1" x14ac:dyDescent="0.3">
      <c r="A270" s="79"/>
      <c r="B270" s="79"/>
      <c r="C270" s="79"/>
      <c r="D270" s="79"/>
      <c r="E270" s="79"/>
      <c r="F270" s="79"/>
      <c r="G270" s="79"/>
      <c r="H270" s="131" t="s">
        <v>130</v>
      </c>
      <c r="I270" s="132"/>
      <c r="J270" s="133" t="str">
        <f>IF(ISBLANK(C265),"",SUM(J265:J269))</f>
        <v/>
      </c>
      <c r="K270" s="134" t="str">
        <f>IF(ISBLANK(D265),"",SUM(K265:K269))</f>
        <v/>
      </c>
      <c r="L270" s="135">
        <f>IF(ISBLANK(E265),"",SUM(L265:L269))</f>
        <v>3</v>
      </c>
      <c r="M270" s="136">
        <f>IF(ISBLANK(E265),"",SUM(M265:M269))</f>
        <v>1</v>
      </c>
      <c r="N270" s="82"/>
    </row>
    <row r="271" spans="1:14" x14ac:dyDescent="0.25">
      <c r="A271" s="78" t="s">
        <v>131</v>
      </c>
      <c r="B271" s="79"/>
      <c r="C271" s="79"/>
      <c r="D271" s="79"/>
      <c r="E271" s="79"/>
      <c r="F271" s="79"/>
      <c r="G271" s="79"/>
      <c r="H271" s="79"/>
      <c r="I271" s="79"/>
      <c r="J271" s="79"/>
      <c r="K271" s="79"/>
      <c r="L271" s="79"/>
      <c r="M271" s="79"/>
      <c r="N271" s="89"/>
    </row>
    <row r="272" spans="1:14" x14ac:dyDescent="0.25">
      <c r="A272" s="137" t="s">
        <v>132</v>
      </c>
      <c r="B272" s="137"/>
      <c r="C272" s="137" t="s">
        <v>133</v>
      </c>
      <c r="D272" s="138"/>
      <c r="E272" s="137"/>
      <c r="F272" s="137" t="s">
        <v>18</v>
      </c>
      <c r="G272" s="138"/>
      <c r="H272" s="137"/>
      <c r="I272" s="139" t="s">
        <v>134</v>
      </c>
      <c r="J272" s="44"/>
      <c r="K272" s="79"/>
      <c r="L272" s="79"/>
      <c r="M272" s="79"/>
      <c r="N272" s="89"/>
    </row>
    <row r="273" spans="1:14" ht="18.75" thickBot="1" x14ac:dyDescent="0.3">
      <c r="A273" s="79"/>
      <c r="B273" s="79"/>
      <c r="C273" s="79"/>
      <c r="D273" s="79"/>
      <c r="E273" s="79"/>
      <c r="F273" s="79"/>
      <c r="G273" s="79"/>
      <c r="H273" s="79"/>
      <c r="I273" s="152" t="str">
        <f>IF(L270=3,B257,IF(M270=3,F257,""))</f>
        <v>Nisula/Manner</v>
      </c>
      <c r="J273" s="153"/>
      <c r="K273" s="153"/>
      <c r="L273" s="153"/>
      <c r="M273" s="154"/>
      <c r="N273" s="82"/>
    </row>
    <row r="274" spans="1:14" ht="18" x14ac:dyDescent="0.25">
      <c r="A274" s="140"/>
      <c r="B274" s="140"/>
      <c r="C274" s="140"/>
      <c r="D274" s="140"/>
      <c r="E274" s="140"/>
      <c r="F274" s="140"/>
      <c r="G274" s="140"/>
      <c r="H274" s="140"/>
      <c r="I274" s="141"/>
      <c r="J274" s="141"/>
      <c r="K274" s="141"/>
      <c r="L274" s="141"/>
      <c r="M274" s="141"/>
      <c r="N274" s="142"/>
    </row>
    <row r="276" spans="1:14" ht="15.75" x14ac:dyDescent="0.25">
      <c r="A276" s="74"/>
      <c r="B276" s="75"/>
      <c r="C276" s="76"/>
      <c r="D276" s="76"/>
      <c r="E276" s="76"/>
      <c r="F276" s="76"/>
      <c r="G276" s="76"/>
      <c r="H276" s="76"/>
      <c r="I276" s="76"/>
      <c r="J276" s="76"/>
      <c r="K276" s="76"/>
      <c r="L276" s="76"/>
      <c r="M276" s="76"/>
      <c r="N276" s="77"/>
    </row>
    <row r="277" spans="1:14" ht="15.75" x14ac:dyDescent="0.25">
      <c r="A277" s="44"/>
      <c r="B277" s="78" t="s">
        <v>100</v>
      </c>
      <c r="C277" s="79"/>
      <c r="D277" s="79"/>
      <c r="E277" s="44"/>
      <c r="F277" s="80" t="s">
        <v>101</v>
      </c>
      <c r="G277" s="81"/>
      <c r="H277" s="159" t="s">
        <v>95</v>
      </c>
      <c r="I277" s="148"/>
      <c r="J277" s="148"/>
      <c r="K277" s="148"/>
      <c r="L277" s="148"/>
      <c r="M277" s="149"/>
      <c r="N277" s="82"/>
    </row>
    <row r="278" spans="1:14" ht="20.25" x14ac:dyDescent="0.3">
      <c r="A278" s="83"/>
      <c r="B278" s="84" t="s">
        <v>102</v>
      </c>
      <c r="C278" s="79"/>
      <c r="D278" s="79"/>
      <c r="E278" s="44"/>
      <c r="F278" s="80" t="s">
        <v>103</v>
      </c>
      <c r="G278" s="81"/>
      <c r="H278" s="159"/>
      <c r="I278" s="148"/>
      <c r="J278" s="148"/>
      <c r="K278" s="148"/>
      <c r="L278" s="148"/>
      <c r="M278" s="149"/>
      <c r="N278" s="82"/>
    </row>
    <row r="279" spans="1:14" x14ac:dyDescent="0.25">
      <c r="A279" s="79"/>
      <c r="B279" s="85" t="s">
        <v>104</v>
      </c>
      <c r="C279" s="79"/>
      <c r="D279" s="79"/>
      <c r="E279" s="79"/>
      <c r="F279" s="80" t="s">
        <v>105</v>
      </c>
      <c r="G279" s="86"/>
      <c r="H279" s="159" t="s">
        <v>152</v>
      </c>
      <c r="I279" s="159"/>
      <c r="J279" s="159"/>
      <c r="K279" s="159"/>
      <c r="L279" s="159"/>
      <c r="M279" s="160"/>
      <c r="N279" s="82"/>
    </row>
    <row r="280" spans="1:14" ht="15.75" x14ac:dyDescent="0.25">
      <c r="A280" s="79"/>
      <c r="B280" s="79"/>
      <c r="C280" s="79"/>
      <c r="D280" s="79"/>
      <c r="E280" s="79"/>
      <c r="F280" s="80" t="s">
        <v>106</v>
      </c>
      <c r="G280" s="81"/>
      <c r="H280" s="161">
        <v>42477</v>
      </c>
      <c r="I280" s="162"/>
      <c r="J280" s="162"/>
      <c r="K280" s="87" t="s">
        <v>107</v>
      </c>
      <c r="L280" s="163"/>
      <c r="M280" s="160"/>
      <c r="N280" s="82"/>
    </row>
    <row r="281" spans="1:14" x14ac:dyDescent="0.25">
      <c r="A281" s="44"/>
      <c r="B281" s="88" t="s">
        <v>108</v>
      </c>
      <c r="C281" s="79"/>
      <c r="D281" s="79"/>
      <c r="E281" s="79"/>
      <c r="F281" s="88" t="s">
        <v>108</v>
      </c>
      <c r="G281" s="79"/>
      <c r="H281" s="79"/>
      <c r="I281" s="79"/>
      <c r="J281" s="79"/>
      <c r="K281" s="79"/>
      <c r="L281" s="79"/>
      <c r="M281" s="79"/>
      <c r="N281" s="89"/>
    </row>
    <row r="282" spans="1:14" ht="15.75" x14ac:dyDescent="0.25">
      <c r="A282" s="90" t="s">
        <v>109</v>
      </c>
      <c r="B282" s="155" t="s">
        <v>141</v>
      </c>
      <c r="C282" s="156"/>
      <c r="D282" s="91"/>
      <c r="E282" s="92" t="s">
        <v>110</v>
      </c>
      <c r="F282" s="155" t="s">
        <v>75</v>
      </c>
      <c r="G282" s="157"/>
      <c r="H282" s="157"/>
      <c r="I282" s="157"/>
      <c r="J282" s="157"/>
      <c r="K282" s="157"/>
      <c r="L282" s="157"/>
      <c r="M282" s="158"/>
      <c r="N282" s="82"/>
    </row>
    <row r="283" spans="1:14" x14ac:dyDescent="0.25">
      <c r="A283" s="93" t="s">
        <v>111</v>
      </c>
      <c r="B283" s="146" t="s">
        <v>35</v>
      </c>
      <c r="C283" s="147"/>
      <c r="D283" s="94"/>
      <c r="E283" s="95" t="s">
        <v>112</v>
      </c>
      <c r="F283" s="146" t="s">
        <v>63</v>
      </c>
      <c r="G283" s="148"/>
      <c r="H283" s="148"/>
      <c r="I283" s="148"/>
      <c r="J283" s="148"/>
      <c r="K283" s="148"/>
      <c r="L283" s="148"/>
      <c r="M283" s="149"/>
      <c r="N283" s="82"/>
    </row>
    <row r="284" spans="1:14" x14ac:dyDescent="0.25">
      <c r="A284" s="96" t="s">
        <v>113</v>
      </c>
      <c r="B284" s="146" t="s">
        <v>65</v>
      </c>
      <c r="C284" s="147"/>
      <c r="D284" s="94"/>
      <c r="E284" s="97" t="s">
        <v>114</v>
      </c>
      <c r="F284" s="146" t="s">
        <v>32</v>
      </c>
      <c r="G284" s="148"/>
      <c r="H284" s="148"/>
      <c r="I284" s="148"/>
      <c r="J284" s="148"/>
      <c r="K284" s="148"/>
      <c r="L284" s="148"/>
      <c r="M284" s="149"/>
      <c r="N284" s="82"/>
    </row>
    <row r="285" spans="1:14" x14ac:dyDescent="0.25">
      <c r="A285" s="98" t="s">
        <v>115</v>
      </c>
      <c r="B285" s="99"/>
      <c r="C285" s="100"/>
      <c r="D285" s="101"/>
      <c r="E285" s="98" t="s">
        <v>115</v>
      </c>
      <c r="F285" s="102"/>
      <c r="G285" s="102"/>
      <c r="H285" s="102"/>
      <c r="I285" s="102"/>
      <c r="J285" s="102"/>
      <c r="K285" s="102"/>
      <c r="L285" s="102"/>
      <c r="M285" s="102"/>
      <c r="N285" s="89"/>
    </row>
    <row r="286" spans="1:14" x14ac:dyDescent="0.25">
      <c r="A286" s="93"/>
      <c r="B286" s="146" t="s">
        <v>35</v>
      </c>
      <c r="C286" s="147"/>
      <c r="D286" s="94"/>
      <c r="E286" s="95"/>
      <c r="F286" s="146" t="s">
        <v>63</v>
      </c>
      <c r="G286" s="148"/>
      <c r="H286" s="148"/>
      <c r="I286" s="148"/>
      <c r="J286" s="148"/>
      <c r="K286" s="148"/>
      <c r="L286" s="148"/>
      <c r="M286" s="149"/>
      <c r="N286" s="82"/>
    </row>
    <row r="287" spans="1:14" x14ac:dyDescent="0.25">
      <c r="A287" s="103"/>
      <c r="B287" s="146" t="s">
        <v>65</v>
      </c>
      <c r="C287" s="147"/>
      <c r="D287" s="94"/>
      <c r="E287" s="104"/>
      <c r="F287" s="146" t="s">
        <v>32</v>
      </c>
      <c r="G287" s="148"/>
      <c r="H287" s="148"/>
      <c r="I287" s="148"/>
      <c r="J287" s="148"/>
      <c r="K287" s="148"/>
      <c r="L287" s="148"/>
      <c r="M287" s="149"/>
      <c r="N287" s="82"/>
    </row>
    <row r="288" spans="1:14" ht="15.75" x14ac:dyDescent="0.25">
      <c r="A288" s="79"/>
      <c r="B288" s="79"/>
      <c r="C288" s="79"/>
      <c r="D288" s="79"/>
      <c r="E288" s="105" t="s">
        <v>116</v>
      </c>
      <c r="F288" s="88"/>
      <c r="G288" s="88"/>
      <c r="H288" s="88"/>
      <c r="I288" s="79"/>
      <c r="J288" s="79"/>
      <c r="K288" s="79"/>
      <c r="L288" s="106"/>
      <c r="M288" s="44"/>
      <c r="N288" s="89"/>
    </row>
    <row r="289" spans="1:14" x14ac:dyDescent="0.25">
      <c r="A289" s="107" t="s">
        <v>117</v>
      </c>
      <c r="B289" s="79"/>
      <c r="C289" s="79"/>
      <c r="D289" s="79"/>
      <c r="E289" s="108" t="s">
        <v>118</v>
      </c>
      <c r="F289" s="108" t="s">
        <v>119</v>
      </c>
      <c r="G289" s="108" t="s">
        <v>120</v>
      </c>
      <c r="H289" s="108" t="s">
        <v>121</v>
      </c>
      <c r="I289" s="108" t="s">
        <v>122</v>
      </c>
      <c r="J289" s="150" t="s">
        <v>4</v>
      </c>
      <c r="K289" s="151"/>
      <c r="L289" s="109" t="s">
        <v>123</v>
      </c>
      <c r="M289" s="110" t="s">
        <v>124</v>
      </c>
      <c r="N289" s="82"/>
    </row>
    <row r="290" spans="1:14" x14ac:dyDescent="0.25">
      <c r="A290" s="111" t="s">
        <v>125</v>
      </c>
      <c r="B290" s="112" t="str">
        <f>IF(B283&gt;"",B283&amp;" - "&amp;F283,"")</f>
        <v>Teuvo Nisula - Pekka Räsänen</v>
      </c>
      <c r="C290" s="113"/>
      <c r="D290" s="114"/>
      <c r="E290" s="115">
        <v>2</v>
      </c>
      <c r="F290" s="115">
        <v>-9</v>
      </c>
      <c r="G290" s="115">
        <v>7</v>
      </c>
      <c r="H290" s="115">
        <v>2</v>
      </c>
      <c r="I290" s="115"/>
      <c r="J290" s="116">
        <f>IF(ISBLANK(E290),"",COUNTIF(E290:I290,"&gt;=0"))</f>
        <v>3</v>
      </c>
      <c r="K290" s="117">
        <f>IF(ISBLANK(E290),"",(IF(LEFT(E290,1)="-",1,0)+IF(LEFT(F290,1)="-",1,0)+IF(LEFT(G290,1)="-",1,0)+IF(LEFT(H290,1)="-",1,0)+IF(LEFT(I290,1)="-",1,0)))</f>
        <v>1</v>
      </c>
      <c r="L290" s="118">
        <f t="shared" ref="L290:L294" si="11">IF(J290=3,1,"")</f>
        <v>1</v>
      </c>
      <c r="M290" s="119" t="str">
        <f t="shared" ref="M290:M294" si="12">IF(K290=3,1,"")</f>
        <v/>
      </c>
      <c r="N290" s="82"/>
    </row>
    <row r="291" spans="1:14" x14ac:dyDescent="0.25">
      <c r="A291" s="111" t="s">
        <v>126</v>
      </c>
      <c r="B291" s="113" t="str">
        <f>IF(B284&gt;"",B284&amp;" - "&amp;F284,"")</f>
        <v>Markku Manner - Ismo Lallo</v>
      </c>
      <c r="C291" s="112"/>
      <c r="D291" s="114"/>
      <c r="E291" s="120">
        <v>-4</v>
      </c>
      <c r="F291" s="115">
        <v>-6</v>
      </c>
      <c r="G291" s="115">
        <v>-5</v>
      </c>
      <c r="H291" s="115"/>
      <c r="I291" s="115"/>
      <c r="J291" s="116">
        <f>IF(ISBLANK(E291),"",COUNTIF(E291:I291,"&gt;=0"))</f>
        <v>0</v>
      </c>
      <c r="K291" s="117">
        <f>IF(ISBLANK(E291),"",(IF(LEFT(E291,1)="-",1,0)+IF(LEFT(F291,1)="-",1,0)+IF(LEFT(G291,1)="-",1,0)+IF(LEFT(H291,1)="-",1,0)+IF(LEFT(I291,1)="-",1,0)))</f>
        <v>3</v>
      </c>
      <c r="L291" s="118" t="str">
        <f t="shared" si="11"/>
        <v/>
      </c>
      <c r="M291" s="119">
        <f t="shared" si="12"/>
        <v>1</v>
      </c>
      <c r="N291" s="82"/>
    </row>
    <row r="292" spans="1:14" x14ac:dyDescent="0.25">
      <c r="A292" s="121" t="s">
        <v>127</v>
      </c>
      <c r="B292" s="122" t="str">
        <f>IF(B286&gt;"",B286&amp;" / "&amp;B287,"")</f>
        <v>Teuvo Nisula / Markku Manner</v>
      </c>
      <c r="C292" s="123" t="str">
        <f>IF(F286&gt;"",F286&amp;" / "&amp;F287,"")</f>
        <v>Pekka Räsänen / Ismo Lallo</v>
      </c>
      <c r="D292" s="124"/>
      <c r="E292" s="125">
        <v>-8</v>
      </c>
      <c r="F292" s="126">
        <v>-7</v>
      </c>
      <c r="G292" s="127">
        <v>-10</v>
      </c>
      <c r="H292" s="127"/>
      <c r="I292" s="127"/>
      <c r="J292" s="116">
        <f>IF(ISBLANK(E292),"",COUNTIF(E292:I292,"&gt;=0"))</f>
        <v>0</v>
      </c>
      <c r="K292" s="117">
        <f>IF(ISBLANK(E292),"",(IF(LEFT(E292,1)="-",1,0)+IF(LEFT(F292,1)="-",1,0)+IF(LEFT(G292,1)="-",1,0)+IF(LEFT(H292,1)="-",1,0)+IF(LEFT(I292,1)="-",1,0)))</f>
        <v>3</v>
      </c>
      <c r="L292" s="118" t="str">
        <f t="shared" si="11"/>
        <v/>
      </c>
      <c r="M292" s="119">
        <f t="shared" si="12"/>
        <v>1</v>
      </c>
      <c r="N292" s="82"/>
    </row>
    <row r="293" spans="1:14" x14ac:dyDescent="0.25">
      <c r="A293" s="111" t="s">
        <v>128</v>
      </c>
      <c r="B293" s="113" t="str">
        <f>IF(B283&gt;"",B283&amp;" - "&amp;F284,"")</f>
        <v>Teuvo Nisula - Ismo Lallo</v>
      </c>
      <c r="C293" s="112"/>
      <c r="D293" s="114"/>
      <c r="E293" s="128">
        <v>-3</v>
      </c>
      <c r="F293" s="115">
        <v>-10</v>
      </c>
      <c r="G293" s="115">
        <v>-3</v>
      </c>
      <c r="H293" s="115"/>
      <c r="I293" s="129"/>
      <c r="J293" s="116">
        <f>IF(ISBLANK(E293),"",COUNTIF(E293:I293,"&gt;=0"))</f>
        <v>0</v>
      </c>
      <c r="K293" s="117">
        <f>IF(ISBLANK(E293),"",(IF(LEFT(E293,1)="-",1,0)+IF(LEFT(F293,1)="-",1,0)+IF(LEFT(G293,1)="-",1,0)+IF(LEFT(H293,1)="-",1,0)+IF(LEFT(I293,1)="-",1,0)))</f>
        <v>3</v>
      </c>
      <c r="L293" s="118" t="str">
        <f t="shared" si="11"/>
        <v/>
      </c>
      <c r="M293" s="119">
        <f t="shared" si="12"/>
        <v>1</v>
      </c>
      <c r="N293" s="82"/>
    </row>
    <row r="294" spans="1:14" ht="15.75" thickBot="1" x14ac:dyDescent="0.3">
      <c r="A294" s="111" t="s">
        <v>129</v>
      </c>
      <c r="B294" s="113" t="str">
        <f>IF(B284&gt;"",B284&amp;" - "&amp;F283,"")</f>
        <v>Markku Manner - Pekka Räsänen</v>
      </c>
      <c r="C294" s="112"/>
      <c r="D294" s="114"/>
      <c r="E294" s="129"/>
      <c r="F294" s="115"/>
      <c r="G294" s="129"/>
      <c r="H294" s="115"/>
      <c r="I294" s="115"/>
      <c r="J294" s="116" t="str">
        <f>IF(ISBLANK(E294),"",COUNTIF(E294:I294,"&gt;=0"))</f>
        <v/>
      </c>
      <c r="K294" s="130" t="str">
        <f>IF(ISBLANK(E294),"",(IF(LEFT(E294,1)="-",1,0)+IF(LEFT(F294,1)="-",1,0)+IF(LEFT(G294,1)="-",1,0)+IF(LEFT(H294,1)="-",1,0)+IF(LEFT(I294,1)="-",1,0)))</f>
        <v/>
      </c>
      <c r="L294" s="118" t="str">
        <f t="shared" si="11"/>
        <v/>
      </c>
      <c r="M294" s="119" t="str">
        <f t="shared" si="12"/>
        <v/>
      </c>
      <c r="N294" s="82"/>
    </row>
    <row r="295" spans="1:14" ht="16.5" thickBot="1" x14ac:dyDescent="0.3">
      <c r="A295" s="79"/>
      <c r="B295" s="79"/>
      <c r="C295" s="79"/>
      <c r="D295" s="79"/>
      <c r="E295" s="79"/>
      <c r="F295" s="79"/>
      <c r="G295" s="79"/>
      <c r="H295" s="131" t="s">
        <v>130</v>
      </c>
      <c r="I295" s="132"/>
      <c r="J295" s="133" t="str">
        <f>IF(ISBLANK(C290),"",SUM(J290:J294))</f>
        <v/>
      </c>
      <c r="K295" s="134" t="str">
        <f>IF(ISBLANK(D290),"",SUM(K290:K294))</f>
        <v/>
      </c>
      <c r="L295" s="135">
        <f>IF(ISBLANK(E290),"",SUM(L290:L294))</f>
        <v>1</v>
      </c>
      <c r="M295" s="136">
        <f>IF(ISBLANK(E290),"",SUM(M290:M294))</f>
        <v>3</v>
      </c>
      <c r="N295" s="82"/>
    </row>
    <row r="296" spans="1:14" x14ac:dyDescent="0.25">
      <c r="A296" s="78" t="s">
        <v>131</v>
      </c>
      <c r="B296" s="79"/>
      <c r="C296" s="79"/>
      <c r="D296" s="79"/>
      <c r="E296" s="79"/>
      <c r="F296" s="79"/>
      <c r="G296" s="79"/>
      <c r="H296" s="79"/>
      <c r="I296" s="79"/>
      <c r="J296" s="79"/>
      <c r="K296" s="79"/>
      <c r="L296" s="79"/>
      <c r="M296" s="79"/>
      <c r="N296" s="89"/>
    </row>
    <row r="297" spans="1:14" x14ac:dyDescent="0.25">
      <c r="A297" s="137" t="s">
        <v>132</v>
      </c>
      <c r="B297" s="137"/>
      <c r="C297" s="137" t="s">
        <v>133</v>
      </c>
      <c r="D297" s="138"/>
      <c r="E297" s="137"/>
      <c r="F297" s="137" t="s">
        <v>18</v>
      </c>
      <c r="G297" s="138"/>
      <c r="H297" s="137"/>
      <c r="I297" s="139" t="s">
        <v>134</v>
      </c>
      <c r="J297" s="44"/>
      <c r="K297" s="79"/>
      <c r="L297" s="79"/>
      <c r="M297" s="79"/>
      <c r="N297" s="89"/>
    </row>
    <row r="298" spans="1:14" ht="18.75" thickBot="1" x14ac:dyDescent="0.3">
      <c r="A298" s="79"/>
      <c r="B298" s="79"/>
      <c r="C298" s="79"/>
      <c r="D298" s="79"/>
      <c r="E298" s="79"/>
      <c r="F298" s="79"/>
      <c r="G298" s="79"/>
      <c r="H298" s="79"/>
      <c r="I298" s="152" t="str">
        <f>IF(L295=3,B282,IF(M295=3,F282,""))</f>
        <v>Lallo/Räsänen</v>
      </c>
      <c r="J298" s="153"/>
      <c r="K298" s="153"/>
      <c r="L298" s="153"/>
      <c r="M298" s="154"/>
      <c r="N298" s="82"/>
    </row>
    <row r="299" spans="1:14" ht="18" x14ac:dyDescent="0.25">
      <c r="A299" s="140"/>
      <c r="B299" s="140"/>
      <c r="C299" s="140"/>
      <c r="D299" s="140"/>
      <c r="E299" s="140"/>
      <c r="F299" s="140"/>
      <c r="G299" s="140"/>
      <c r="H299" s="140"/>
      <c r="I299" s="141"/>
      <c r="J299" s="141"/>
      <c r="K299" s="141"/>
      <c r="L299" s="141"/>
      <c r="M299" s="141"/>
      <c r="N299" s="142"/>
    </row>
  </sheetData>
  <mergeCells count="204">
    <mergeCell ref="B8:C8"/>
    <mergeCell ref="F8:M8"/>
    <mergeCell ref="B9:C9"/>
    <mergeCell ref="F9:M9"/>
    <mergeCell ref="B11:C11"/>
    <mergeCell ref="F11:M11"/>
    <mergeCell ref="H2:M2"/>
    <mergeCell ref="H3:M3"/>
    <mergeCell ref="H4:M4"/>
    <mergeCell ref="H5:J5"/>
    <mergeCell ref="L5:M5"/>
    <mergeCell ref="B7:C7"/>
    <mergeCell ref="F7:M7"/>
    <mergeCell ref="H29:M29"/>
    <mergeCell ref="H30:J30"/>
    <mergeCell ref="L30:M30"/>
    <mergeCell ref="B32:C32"/>
    <mergeCell ref="F32:M32"/>
    <mergeCell ref="B33:C33"/>
    <mergeCell ref="F33:M33"/>
    <mergeCell ref="B12:C12"/>
    <mergeCell ref="F12:M12"/>
    <mergeCell ref="J14:K14"/>
    <mergeCell ref="I23:M23"/>
    <mergeCell ref="H27:M27"/>
    <mergeCell ref="H28:M28"/>
    <mergeCell ref="J39:K39"/>
    <mergeCell ref="I48:M48"/>
    <mergeCell ref="H52:M52"/>
    <mergeCell ref="H53:M53"/>
    <mergeCell ref="H54:M54"/>
    <mergeCell ref="H55:J55"/>
    <mergeCell ref="L55:M55"/>
    <mergeCell ref="B34:C34"/>
    <mergeCell ref="F34:M34"/>
    <mergeCell ref="B36:C36"/>
    <mergeCell ref="F36:M36"/>
    <mergeCell ref="B37:C37"/>
    <mergeCell ref="F37:M37"/>
    <mergeCell ref="B61:C61"/>
    <mergeCell ref="F61:M61"/>
    <mergeCell ref="B62:C62"/>
    <mergeCell ref="F62:M62"/>
    <mergeCell ref="J64:K64"/>
    <mergeCell ref="I73:M73"/>
    <mergeCell ref="B57:C57"/>
    <mergeCell ref="F57:M57"/>
    <mergeCell ref="B58:C58"/>
    <mergeCell ref="F58:M58"/>
    <mergeCell ref="B59:C59"/>
    <mergeCell ref="F59:M59"/>
    <mergeCell ref="B83:C83"/>
    <mergeCell ref="F83:M83"/>
    <mergeCell ref="B84:C84"/>
    <mergeCell ref="F84:M84"/>
    <mergeCell ref="B86:C86"/>
    <mergeCell ref="F86:M86"/>
    <mergeCell ref="H77:M77"/>
    <mergeCell ref="H78:M78"/>
    <mergeCell ref="H79:M79"/>
    <mergeCell ref="H80:J80"/>
    <mergeCell ref="L80:M80"/>
    <mergeCell ref="B82:C82"/>
    <mergeCell ref="F82:M82"/>
    <mergeCell ref="H104:M104"/>
    <mergeCell ref="H105:J105"/>
    <mergeCell ref="L105:M105"/>
    <mergeCell ref="B107:C107"/>
    <mergeCell ref="F107:M107"/>
    <mergeCell ref="B108:C108"/>
    <mergeCell ref="F108:M108"/>
    <mergeCell ref="B87:C87"/>
    <mergeCell ref="F87:M87"/>
    <mergeCell ref="J89:K89"/>
    <mergeCell ref="I98:M98"/>
    <mergeCell ref="H102:M102"/>
    <mergeCell ref="H103:M103"/>
    <mergeCell ref="J114:K114"/>
    <mergeCell ref="I123:M123"/>
    <mergeCell ref="H127:M127"/>
    <mergeCell ref="H128:M128"/>
    <mergeCell ref="H129:M129"/>
    <mergeCell ref="H130:J130"/>
    <mergeCell ref="L130:M130"/>
    <mergeCell ref="B109:C109"/>
    <mergeCell ref="F109:M109"/>
    <mergeCell ref="B111:C111"/>
    <mergeCell ref="F111:M111"/>
    <mergeCell ref="B112:C112"/>
    <mergeCell ref="F112:M112"/>
    <mergeCell ref="B136:C136"/>
    <mergeCell ref="F136:M136"/>
    <mergeCell ref="B137:C137"/>
    <mergeCell ref="F137:M137"/>
    <mergeCell ref="J139:K139"/>
    <mergeCell ref="I148:M148"/>
    <mergeCell ref="B132:C132"/>
    <mergeCell ref="F132:M132"/>
    <mergeCell ref="B133:C133"/>
    <mergeCell ref="F133:M133"/>
    <mergeCell ref="B134:C134"/>
    <mergeCell ref="F134:M134"/>
    <mergeCell ref="B158:C158"/>
    <mergeCell ref="F158:M158"/>
    <mergeCell ref="B159:C159"/>
    <mergeCell ref="F159:M159"/>
    <mergeCell ref="B161:C161"/>
    <mergeCell ref="F161:M161"/>
    <mergeCell ref="H152:M152"/>
    <mergeCell ref="H153:M153"/>
    <mergeCell ref="H154:M154"/>
    <mergeCell ref="H155:J155"/>
    <mergeCell ref="L155:M155"/>
    <mergeCell ref="B157:C157"/>
    <mergeCell ref="F157:M157"/>
    <mergeCell ref="H179:M179"/>
    <mergeCell ref="H180:J180"/>
    <mergeCell ref="L180:M180"/>
    <mergeCell ref="B182:C182"/>
    <mergeCell ref="F182:M182"/>
    <mergeCell ref="B183:C183"/>
    <mergeCell ref="F183:M183"/>
    <mergeCell ref="B162:C162"/>
    <mergeCell ref="F162:M162"/>
    <mergeCell ref="J164:K164"/>
    <mergeCell ref="I173:M173"/>
    <mergeCell ref="H177:M177"/>
    <mergeCell ref="H178:M178"/>
    <mergeCell ref="J189:K189"/>
    <mergeCell ref="I198:M198"/>
    <mergeCell ref="H202:M202"/>
    <mergeCell ref="H203:M203"/>
    <mergeCell ref="H204:M204"/>
    <mergeCell ref="H205:J205"/>
    <mergeCell ref="L205:M205"/>
    <mergeCell ref="B184:C184"/>
    <mergeCell ref="F184:M184"/>
    <mergeCell ref="B186:C186"/>
    <mergeCell ref="F186:M186"/>
    <mergeCell ref="B187:C187"/>
    <mergeCell ref="F187:M187"/>
    <mergeCell ref="B211:C211"/>
    <mergeCell ref="F211:M211"/>
    <mergeCell ref="B212:C212"/>
    <mergeCell ref="F212:M212"/>
    <mergeCell ref="J214:K214"/>
    <mergeCell ref="I223:M223"/>
    <mergeCell ref="B207:C207"/>
    <mergeCell ref="F207:M207"/>
    <mergeCell ref="B208:C208"/>
    <mergeCell ref="F208:M208"/>
    <mergeCell ref="B209:C209"/>
    <mergeCell ref="F209:M209"/>
    <mergeCell ref="B233:C233"/>
    <mergeCell ref="F233:M233"/>
    <mergeCell ref="B234:C234"/>
    <mergeCell ref="F234:M234"/>
    <mergeCell ref="B236:C236"/>
    <mergeCell ref="F236:M236"/>
    <mergeCell ref="H227:M227"/>
    <mergeCell ref="H228:M228"/>
    <mergeCell ref="H229:M229"/>
    <mergeCell ref="H230:J230"/>
    <mergeCell ref="L230:M230"/>
    <mergeCell ref="B232:C232"/>
    <mergeCell ref="F232:M232"/>
    <mergeCell ref="H254:M254"/>
    <mergeCell ref="H255:J255"/>
    <mergeCell ref="L255:M255"/>
    <mergeCell ref="B257:C257"/>
    <mergeCell ref="F257:M257"/>
    <mergeCell ref="B258:C258"/>
    <mergeCell ref="F258:M258"/>
    <mergeCell ref="B237:C237"/>
    <mergeCell ref="F237:M237"/>
    <mergeCell ref="J239:K239"/>
    <mergeCell ref="I248:M248"/>
    <mergeCell ref="H252:M252"/>
    <mergeCell ref="H253:M253"/>
    <mergeCell ref="J264:K264"/>
    <mergeCell ref="I273:M273"/>
    <mergeCell ref="H277:M277"/>
    <mergeCell ref="H278:M278"/>
    <mergeCell ref="H279:M279"/>
    <mergeCell ref="H280:J280"/>
    <mergeCell ref="L280:M280"/>
    <mergeCell ref="B259:C259"/>
    <mergeCell ref="F259:M259"/>
    <mergeCell ref="B261:C261"/>
    <mergeCell ref="F261:M261"/>
    <mergeCell ref="B262:C262"/>
    <mergeCell ref="F262:M262"/>
    <mergeCell ref="B286:C286"/>
    <mergeCell ref="F286:M286"/>
    <mergeCell ref="B287:C287"/>
    <mergeCell ref="F287:M287"/>
    <mergeCell ref="J289:K289"/>
    <mergeCell ref="I298:M298"/>
    <mergeCell ref="B282:C282"/>
    <mergeCell ref="F282:M282"/>
    <mergeCell ref="B283:C283"/>
    <mergeCell ref="F283:M283"/>
    <mergeCell ref="B284:C284"/>
    <mergeCell ref="F284:M28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workbookViewId="0"/>
  </sheetViews>
  <sheetFormatPr defaultRowHeight="15" x14ac:dyDescent="0.25"/>
  <cols>
    <col min="1" max="1" width="6.42578125" customWidth="1"/>
    <col min="2" max="2" width="9.140625" style="41"/>
    <col min="3" max="3" width="18.140625" style="41" customWidth="1"/>
    <col min="4" max="4" width="11.7109375" style="41" customWidth="1"/>
  </cols>
  <sheetData>
    <row r="1" spans="1:10" ht="18" x14ac:dyDescent="0.25">
      <c r="A1" s="3"/>
      <c r="B1" s="4" t="s">
        <v>29</v>
      </c>
      <c r="C1" s="5"/>
      <c r="D1" s="5"/>
      <c r="E1" s="6"/>
      <c r="F1" s="7"/>
      <c r="G1" s="8"/>
      <c r="H1" s="8"/>
      <c r="I1" s="9"/>
      <c r="J1" s="9"/>
    </row>
    <row r="2" spans="1:10" ht="15.75" x14ac:dyDescent="0.25">
      <c r="A2" s="3"/>
      <c r="B2" s="10" t="s">
        <v>30</v>
      </c>
      <c r="C2" s="9"/>
      <c r="D2" s="9"/>
      <c r="E2" s="11"/>
      <c r="F2" s="7"/>
      <c r="G2" s="8"/>
      <c r="H2" s="8"/>
      <c r="I2" s="9"/>
      <c r="J2" s="9"/>
    </row>
    <row r="3" spans="1:10" ht="16.5" thickBot="1" x14ac:dyDescent="0.3">
      <c r="A3" s="3"/>
      <c r="B3" s="12" t="s">
        <v>86</v>
      </c>
      <c r="C3" s="13"/>
      <c r="D3" s="13"/>
      <c r="E3" s="14"/>
      <c r="F3" s="7"/>
      <c r="G3" s="8"/>
      <c r="H3" s="8"/>
      <c r="I3" s="9"/>
      <c r="J3" s="9"/>
    </row>
    <row r="4" spans="1:10" ht="15.75" x14ac:dyDescent="0.25">
      <c r="A4" s="15"/>
      <c r="B4" s="16"/>
      <c r="C4" s="16"/>
      <c r="D4" s="16"/>
      <c r="E4" s="16"/>
      <c r="F4" s="15"/>
      <c r="G4" s="15"/>
      <c r="H4" s="15"/>
      <c r="I4" s="9"/>
      <c r="J4" s="9"/>
    </row>
    <row r="5" spans="1:10" x14ac:dyDescent="0.25">
      <c r="A5" s="17"/>
      <c r="B5" s="28" t="s">
        <v>0</v>
      </c>
      <c r="C5" s="28" t="s">
        <v>1</v>
      </c>
      <c r="D5" s="28" t="s">
        <v>2</v>
      </c>
      <c r="E5" s="28" t="s">
        <v>3</v>
      </c>
      <c r="F5" s="28" t="s">
        <v>4</v>
      </c>
      <c r="G5" s="28" t="s">
        <v>5</v>
      </c>
      <c r="H5" s="28" t="s">
        <v>6</v>
      </c>
      <c r="I5" s="18"/>
      <c r="J5" s="19"/>
    </row>
    <row r="6" spans="1:10" x14ac:dyDescent="0.25">
      <c r="A6" s="1" t="s">
        <v>7</v>
      </c>
      <c r="B6" s="40">
        <v>2015</v>
      </c>
      <c r="C6" s="40" t="s">
        <v>33</v>
      </c>
      <c r="D6" s="30" t="s">
        <v>34</v>
      </c>
      <c r="E6" s="27" t="s">
        <v>9</v>
      </c>
      <c r="F6" s="27"/>
      <c r="G6" s="27"/>
      <c r="H6" s="27" t="s">
        <v>7</v>
      </c>
      <c r="I6" s="19"/>
      <c r="J6" s="19"/>
    </row>
    <row r="7" spans="1:10" x14ac:dyDescent="0.25">
      <c r="A7" s="1" t="s">
        <v>9</v>
      </c>
      <c r="B7" s="40">
        <v>1451</v>
      </c>
      <c r="C7" s="40" t="s">
        <v>44</v>
      </c>
      <c r="D7" s="40" t="s">
        <v>43</v>
      </c>
      <c r="E7" s="27" t="s">
        <v>7</v>
      </c>
      <c r="F7" s="27"/>
      <c r="G7" s="27"/>
      <c r="H7" s="27" t="s">
        <v>9</v>
      </c>
      <c r="I7" s="19"/>
      <c r="J7" s="19"/>
    </row>
    <row r="8" spans="1:10" x14ac:dyDescent="0.25">
      <c r="A8" s="1" t="s">
        <v>8</v>
      </c>
      <c r="B8" s="40"/>
      <c r="C8" s="40"/>
      <c r="D8" s="40"/>
      <c r="E8" s="27"/>
      <c r="F8" s="27"/>
      <c r="G8" s="27"/>
      <c r="H8" s="27"/>
      <c r="I8" s="19"/>
      <c r="J8" s="19"/>
    </row>
    <row r="9" spans="1:10" x14ac:dyDescent="0.25">
      <c r="A9" s="1" t="s">
        <v>10</v>
      </c>
      <c r="B9" s="40">
        <v>1197</v>
      </c>
      <c r="C9" s="40" t="s">
        <v>55</v>
      </c>
      <c r="D9" s="40" t="s">
        <v>11</v>
      </c>
      <c r="E9" s="27" t="s">
        <v>139</v>
      </c>
      <c r="F9" s="27"/>
      <c r="G9" s="27"/>
      <c r="H9" s="27" t="s">
        <v>8</v>
      </c>
      <c r="I9" s="19"/>
      <c r="J9" s="19"/>
    </row>
    <row r="10" spans="1:10" x14ac:dyDescent="0.25">
      <c r="A10" s="21"/>
      <c r="B10" s="31"/>
      <c r="C10" s="32"/>
      <c r="D10" s="32"/>
      <c r="E10" s="23"/>
      <c r="F10" s="23"/>
      <c r="G10" s="23"/>
      <c r="H10" s="23"/>
      <c r="I10" s="23"/>
      <c r="J10" s="23"/>
    </row>
    <row r="11" spans="1:10" x14ac:dyDescent="0.25">
      <c r="A11" s="19"/>
      <c r="B11" s="33"/>
      <c r="C11" s="34"/>
      <c r="D11" s="34" t="s">
        <v>12</v>
      </c>
      <c r="E11" s="17" t="s">
        <v>13</v>
      </c>
      <c r="F11" s="17" t="s">
        <v>14</v>
      </c>
      <c r="G11" s="17" t="s">
        <v>15</v>
      </c>
      <c r="H11" s="17" t="s">
        <v>16</v>
      </c>
      <c r="I11" s="17" t="s">
        <v>17</v>
      </c>
      <c r="J11" s="17" t="s">
        <v>18</v>
      </c>
    </row>
    <row r="12" spans="1:10" x14ac:dyDescent="0.25">
      <c r="A12" s="19"/>
      <c r="B12" s="33"/>
      <c r="C12" s="34" t="s">
        <v>19</v>
      </c>
      <c r="D12" s="34"/>
      <c r="E12" s="17"/>
      <c r="F12" s="17"/>
      <c r="G12" s="17"/>
      <c r="H12" s="17"/>
      <c r="I12" s="17"/>
      <c r="J12" s="17" t="s">
        <v>10</v>
      </c>
    </row>
    <row r="13" spans="1:10" x14ac:dyDescent="0.25">
      <c r="A13" s="19"/>
      <c r="B13" s="33"/>
      <c r="C13" s="34" t="s">
        <v>20</v>
      </c>
      <c r="D13" s="34" t="s">
        <v>158</v>
      </c>
      <c r="E13" s="17" t="s">
        <v>172</v>
      </c>
      <c r="F13" s="17" t="s">
        <v>161</v>
      </c>
      <c r="G13" s="17"/>
      <c r="H13" s="17"/>
      <c r="I13" s="17" t="s">
        <v>138</v>
      </c>
      <c r="J13" s="17" t="s">
        <v>8</v>
      </c>
    </row>
    <row r="14" spans="1:10" x14ac:dyDescent="0.25">
      <c r="A14" s="19"/>
      <c r="B14" s="33"/>
      <c r="C14" s="34" t="s">
        <v>21</v>
      </c>
      <c r="D14" s="34" t="s">
        <v>159</v>
      </c>
      <c r="E14" s="17" t="s">
        <v>161</v>
      </c>
      <c r="F14" s="17" t="s">
        <v>172</v>
      </c>
      <c r="G14" s="17"/>
      <c r="H14" s="17"/>
      <c r="I14" s="17" t="s">
        <v>138</v>
      </c>
      <c r="J14" s="17" t="s">
        <v>9</v>
      </c>
    </row>
    <row r="15" spans="1:10" x14ac:dyDescent="0.25">
      <c r="A15" s="19"/>
      <c r="B15" s="33"/>
      <c r="C15" s="34" t="s">
        <v>22</v>
      </c>
      <c r="D15" s="34"/>
      <c r="E15" s="17"/>
      <c r="F15" s="17"/>
      <c r="G15" s="17"/>
      <c r="H15" s="17"/>
      <c r="I15" s="17"/>
      <c r="J15" s="17" t="s">
        <v>10</v>
      </c>
    </row>
    <row r="16" spans="1:10" x14ac:dyDescent="0.25">
      <c r="A16" s="19"/>
      <c r="B16" s="33"/>
      <c r="C16" s="34" t="s">
        <v>23</v>
      </c>
      <c r="D16" s="34" t="s">
        <v>172</v>
      </c>
      <c r="E16" s="17" t="s">
        <v>172</v>
      </c>
      <c r="F16" s="17" t="s">
        <v>166</v>
      </c>
      <c r="G16" s="17"/>
      <c r="H16" s="17"/>
      <c r="I16" s="17" t="s">
        <v>138</v>
      </c>
      <c r="J16" s="17" t="s">
        <v>8</v>
      </c>
    </row>
    <row r="17" spans="1:15" x14ac:dyDescent="0.25">
      <c r="A17" s="19"/>
      <c r="B17" s="33"/>
      <c r="C17" s="34" t="s">
        <v>24</v>
      </c>
      <c r="D17" s="34"/>
      <c r="E17" s="17"/>
      <c r="F17" s="17"/>
      <c r="G17" s="17"/>
      <c r="H17" s="17"/>
      <c r="I17" s="17"/>
      <c r="J17" s="17" t="s">
        <v>7</v>
      </c>
    </row>
    <row r="18" spans="1:15" x14ac:dyDescent="0.25">
      <c r="A18" s="19"/>
      <c r="B18" s="31"/>
      <c r="C18" s="35"/>
      <c r="D18" s="35"/>
      <c r="E18" s="24"/>
      <c r="F18" s="21"/>
      <c r="G18" s="21"/>
      <c r="H18" s="21"/>
      <c r="I18" s="21"/>
      <c r="J18" s="21"/>
    </row>
    <row r="19" spans="1:15" x14ac:dyDescent="0.25">
      <c r="A19" s="17"/>
      <c r="B19" s="36" t="s">
        <v>0</v>
      </c>
      <c r="C19" s="36" t="s">
        <v>25</v>
      </c>
      <c r="D19" s="36" t="s">
        <v>2</v>
      </c>
      <c r="E19" s="28" t="s">
        <v>3</v>
      </c>
      <c r="F19" s="28" t="s">
        <v>4</v>
      </c>
      <c r="G19" s="28" t="s">
        <v>5</v>
      </c>
      <c r="H19" s="28" t="s">
        <v>6</v>
      </c>
      <c r="I19" s="18"/>
      <c r="J19" s="19"/>
    </row>
    <row r="20" spans="1:15" x14ac:dyDescent="0.25">
      <c r="A20" s="1" t="s">
        <v>7</v>
      </c>
      <c r="B20" s="40">
        <v>1742</v>
      </c>
      <c r="C20" s="40" t="s">
        <v>36</v>
      </c>
      <c r="D20" s="40" t="s">
        <v>11</v>
      </c>
      <c r="E20" s="27" t="s">
        <v>8</v>
      </c>
      <c r="F20" s="27"/>
      <c r="G20" s="27"/>
      <c r="H20" s="27" t="s">
        <v>7</v>
      </c>
      <c r="I20" s="19"/>
      <c r="J20" s="19"/>
    </row>
    <row r="21" spans="1:15" x14ac:dyDescent="0.25">
      <c r="A21" s="1" t="s">
        <v>9</v>
      </c>
      <c r="B21" s="40">
        <v>1486</v>
      </c>
      <c r="C21" s="40" t="s">
        <v>42</v>
      </c>
      <c r="D21" s="40" t="s">
        <v>43</v>
      </c>
      <c r="E21" s="27" t="s">
        <v>9</v>
      </c>
      <c r="F21" s="27"/>
      <c r="G21" s="27"/>
      <c r="H21" s="27" t="s">
        <v>9</v>
      </c>
      <c r="I21" s="19"/>
      <c r="J21" s="19"/>
    </row>
    <row r="22" spans="1:15" x14ac:dyDescent="0.25">
      <c r="A22" s="1" t="s">
        <v>8</v>
      </c>
      <c r="B22" s="40">
        <v>1405</v>
      </c>
      <c r="C22" s="40" t="s">
        <v>47</v>
      </c>
      <c r="D22" s="40" t="s">
        <v>48</v>
      </c>
      <c r="E22" s="27" t="s">
        <v>7</v>
      </c>
      <c r="F22" s="27"/>
      <c r="G22" s="27"/>
      <c r="H22" s="27" t="s">
        <v>8</v>
      </c>
      <c r="I22" s="19"/>
      <c r="J22" s="42"/>
      <c r="K22" s="42"/>
      <c r="L22" s="42"/>
    </row>
    <row r="23" spans="1:15" x14ac:dyDescent="0.25">
      <c r="A23" s="1" t="s">
        <v>10</v>
      </c>
      <c r="B23" s="40"/>
      <c r="C23" s="40" t="s">
        <v>57</v>
      </c>
      <c r="D23" s="40" t="s">
        <v>58</v>
      </c>
      <c r="E23" s="27" t="s">
        <v>139</v>
      </c>
      <c r="F23" s="27"/>
      <c r="G23" s="27"/>
      <c r="H23" s="27" t="s">
        <v>10</v>
      </c>
      <c r="I23" s="19"/>
      <c r="J23" s="19"/>
    </row>
    <row r="24" spans="1:15" x14ac:dyDescent="0.25">
      <c r="A24" s="21"/>
      <c r="B24" s="31"/>
      <c r="C24" s="32"/>
      <c r="D24" s="32"/>
      <c r="E24" s="23"/>
      <c r="F24" s="23"/>
      <c r="G24" s="23"/>
      <c r="H24" s="23"/>
      <c r="I24" s="23"/>
      <c r="J24" s="23"/>
      <c r="M24" s="37"/>
      <c r="N24" s="37"/>
      <c r="O24" s="37"/>
    </row>
    <row r="25" spans="1:15" x14ac:dyDescent="0.25">
      <c r="A25" s="19"/>
      <c r="B25" s="33"/>
      <c r="C25" s="34"/>
      <c r="D25" s="34" t="s">
        <v>12</v>
      </c>
      <c r="E25" s="17" t="s">
        <v>13</v>
      </c>
      <c r="F25" s="17" t="s">
        <v>14</v>
      </c>
      <c r="G25" s="17" t="s">
        <v>15</v>
      </c>
      <c r="H25" s="17" t="s">
        <v>16</v>
      </c>
      <c r="I25" s="17" t="s">
        <v>17</v>
      </c>
      <c r="J25" s="17" t="s">
        <v>18</v>
      </c>
    </row>
    <row r="26" spans="1:15" x14ac:dyDescent="0.25">
      <c r="A26" s="19"/>
      <c r="B26" s="33"/>
      <c r="C26" s="34" t="s">
        <v>19</v>
      </c>
      <c r="D26" s="34" t="s">
        <v>158</v>
      </c>
      <c r="E26" s="17" t="s">
        <v>170</v>
      </c>
      <c r="F26" s="17" t="s">
        <v>166</v>
      </c>
      <c r="G26" s="17"/>
      <c r="H26" s="17"/>
      <c r="I26" s="17" t="s">
        <v>138</v>
      </c>
      <c r="J26" s="17" t="s">
        <v>10</v>
      </c>
    </row>
    <row r="27" spans="1:15" x14ac:dyDescent="0.25">
      <c r="A27" s="19"/>
      <c r="B27" s="33"/>
      <c r="C27" s="34" t="s">
        <v>20</v>
      </c>
      <c r="D27" s="34" t="s">
        <v>160</v>
      </c>
      <c r="E27" s="17" t="s">
        <v>172</v>
      </c>
      <c r="F27" s="17" t="s">
        <v>160</v>
      </c>
      <c r="G27" s="17"/>
      <c r="H27" s="17"/>
      <c r="I27" s="17" t="s">
        <v>138</v>
      </c>
      <c r="J27" s="17" t="s">
        <v>8</v>
      </c>
    </row>
    <row r="28" spans="1:15" x14ac:dyDescent="0.25">
      <c r="A28" s="19"/>
      <c r="B28" s="33"/>
      <c r="C28" s="34" t="s">
        <v>21</v>
      </c>
      <c r="D28" s="34" t="s">
        <v>171</v>
      </c>
      <c r="E28" s="17" t="s">
        <v>159</v>
      </c>
      <c r="F28" s="17" t="s">
        <v>159</v>
      </c>
      <c r="G28" s="17"/>
      <c r="H28" s="17"/>
      <c r="I28" s="17" t="s">
        <v>138</v>
      </c>
      <c r="J28" s="17" t="s">
        <v>9</v>
      </c>
    </row>
    <row r="29" spans="1:15" x14ac:dyDescent="0.25">
      <c r="A29" s="19"/>
      <c r="B29" s="33"/>
      <c r="C29" s="34" t="s">
        <v>22</v>
      </c>
      <c r="D29" s="34" t="s">
        <v>172</v>
      </c>
      <c r="E29" s="17" t="s">
        <v>172</v>
      </c>
      <c r="F29" s="17" t="s">
        <v>166</v>
      </c>
      <c r="G29" s="17"/>
      <c r="H29" s="17"/>
      <c r="I29" s="17" t="s">
        <v>138</v>
      </c>
      <c r="J29" s="17" t="s">
        <v>10</v>
      </c>
    </row>
    <row r="30" spans="1:15" x14ac:dyDescent="0.25">
      <c r="A30" s="19"/>
      <c r="B30" s="33"/>
      <c r="C30" s="34" t="s">
        <v>23</v>
      </c>
      <c r="D30" s="34" t="s">
        <v>163</v>
      </c>
      <c r="E30" s="17" t="s">
        <v>172</v>
      </c>
      <c r="F30" s="17" t="s">
        <v>159</v>
      </c>
      <c r="G30" s="17" t="s">
        <v>166</v>
      </c>
      <c r="H30" s="17"/>
      <c r="I30" s="17" t="s">
        <v>136</v>
      </c>
      <c r="J30" s="17" t="s">
        <v>8</v>
      </c>
    </row>
    <row r="31" spans="1:15" x14ac:dyDescent="0.25">
      <c r="A31" s="19"/>
      <c r="B31" s="33"/>
      <c r="C31" s="34" t="s">
        <v>24</v>
      </c>
      <c r="D31" s="34" t="s">
        <v>159</v>
      </c>
      <c r="E31" s="17" t="s">
        <v>172</v>
      </c>
      <c r="F31" s="17" t="s">
        <v>159</v>
      </c>
      <c r="G31" s="17"/>
      <c r="H31" s="17"/>
      <c r="I31" s="17" t="s">
        <v>138</v>
      </c>
      <c r="J31" s="17" t="s">
        <v>7</v>
      </c>
    </row>
    <row r="32" spans="1:15" x14ac:dyDescent="0.25">
      <c r="A32" s="19"/>
      <c r="B32" s="31"/>
      <c r="C32" s="35"/>
      <c r="D32" s="35"/>
      <c r="E32" s="24"/>
      <c r="F32" s="21"/>
      <c r="G32" s="21"/>
      <c r="H32" s="21"/>
      <c r="I32" s="21"/>
      <c r="J32" s="21"/>
    </row>
    <row r="33" spans="1:17" x14ac:dyDescent="0.25">
      <c r="A33" s="17"/>
      <c r="B33" s="36" t="s">
        <v>0</v>
      </c>
      <c r="C33" s="36" t="s">
        <v>27</v>
      </c>
      <c r="D33" s="36" t="s">
        <v>2</v>
      </c>
      <c r="E33" s="28" t="s">
        <v>3</v>
      </c>
      <c r="F33" s="28" t="s">
        <v>4</v>
      </c>
      <c r="G33" s="28" t="s">
        <v>5</v>
      </c>
      <c r="H33" s="28" t="s">
        <v>6</v>
      </c>
      <c r="I33" s="18"/>
      <c r="J33" s="19"/>
    </row>
    <row r="34" spans="1:17" x14ac:dyDescent="0.25">
      <c r="A34" s="1" t="s">
        <v>7</v>
      </c>
      <c r="B34" s="40">
        <v>1710</v>
      </c>
      <c r="C34" s="40" t="s">
        <v>38</v>
      </c>
      <c r="D34" s="40" t="s">
        <v>26</v>
      </c>
      <c r="E34" s="27" t="s">
        <v>9</v>
      </c>
      <c r="F34" s="27"/>
      <c r="G34" s="27"/>
      <c r="H34" s="27" t="s">
        <v>7</v>
      </c>
      <c r="I34" s="19"/>
      <c r="J34" s="19"/>
    </row>
    <row r="35" spans="1:17" x14ac:dyDescent="0.25">
      <c r="A35" s="1" t="s">
        <v>9</v>
      </c>
      <c r="B35" s="40">
        <v>1426</v>
      </c>
      <c r="C35" s="40" t="s">
        <v>45</v>
      </c>
      <c r="D35" s="40" t="s">
        <v>46</v>
      </c>
      <c r="E35" s="27" t="s">
        <v>139</v>
      </c>
      <c r="F35" s="27"/>
      <c r="G35" s="27"/>
      <c r="H35" s="27" t="s">
        <v>8</v>
      </c>
      <c r="I35" s="19"/>
      <c r="J35" s="19"/>
    </row>
    <row r="36" spans="1:17" x14ac:dyDescent="0.25">
      <c r="A36" s="1" t="s">
        <v>8</v>
      </c>
      <c r="B36" s="40">
        <v>1287</v>
      </c>
      <c r="C36" s="40" t="s">
        <v>51</v>
      </c>
      <c r="D36" s="40" t="s">
        <v>11</v>
      </c>
      <c r="E36" s="27" t="s">
        <v>7</v>
      </c>
      <c r="F36" s="27"/>
      <c r="G36" s="27"/>
      <c r="H36" s="27" t="s">
        <v>9</v>
      </c>
      <c r="I36" s="19"/>
      <c r="J36" s="19"/>
    </row>
    <row r="37" spans="1:17" x14ac:dyDescent="0.25">
      <c r="A37" s="1" t="s">
        <v>10</v>
      </c>
      <c r="B37" s="40"/>
      <c r="C37" s="40"/>
      <c r="D37" s="40"/>
      <c r="E37" s="27"/>
      <c r="F37" s="27"/>
      <c r="G37" s="27"/>
      <c r="H37" s="27"/>
      <c r="I37" s="19"/>
      <c r="J37" s="19"/>
    </row>
    <row r="38" spans="1:17" x14ac:dyDescent="0.25">
      <c r="A38" s="21"/>
      <c r="B38" s="31"/>
      <c r="C38" s="32"/>
      <c r="D38" s="32"/>
      <c r="E38" s="23"/>
      <c r="F38" s="23"/>
      <c r="G38" s="23"/>
      <c r="H38" s="23"/>
      <c r="I38" s="23"/>
      <c r="J38" s="23"/>
      <c r="O38" s="42"/>
      <c r="P38" s="42"/>
      <c r="Q38" s="42"/>
    </row>
    <row r="39" spans="1:17" x14ac:dyDescent="0.25">
      <c r="A39" s="19"/>
      <c r="B39" s="33"/>
      <c r="C39" s="34"/>
      <c r="D39" s="34" t="s">
        <v>12</v>
      </c>
      <c r="E39" s="17" t="s">
        <v>13</v>
      </c>
      <c r="F39" s="17" t="s">
        <v>14</v>
      </c>
      <c r="G39" s="17" t="s">
        <v>15</v>
      </c>
      <c r="H39" s="17" t="s">
        <v>16</v>
      </c>
      <c r="I39" s="17" t="s">
        <v>17</v>
      </c>
      <c r="J39" s="17" t="s">
        <v>18</v>
      </c>
    </row>
    <row r="40" spans="1:17" x14ac:dyDescent="0.25">
      <c r="A40" s="19"/>
      <c r="B40" s="33"/>
      <c r="C40" s="34" t="s">
        <v>19</v>
      </c>
      <c r="D40" s="34" t="s">
        <v>160</v>
      </c>
      <c r="E40" s="17" t="s">
        <v>156</v>
      </c>
      <c r="F40" s="17" t="s">
        <v>166</v>
      </c>
      <c r="G40" s="17"/>
      <c r="H40" s="17"/>
      <c r="I40" s="17" t="s">
        <v>138</v>
      </c>
      <c r="J40" s="17" t="s">
        <v>10</v>
      </c>
    </row>
    <row r="41" spans="1:17" x14ac:dyDescent="0.25">
      <c r="A41" s="19"/>
      <c r="B41" s="33"/>
      <c r="C41" s="34" t="s">
        <v>20</v>
      </c>
      <c r="D41" s="34"/>
      <c r="E41" s="17"/>
      <c r="F41" s="17"/>
      <c r="G41" s="17"/>
      <c r="H41" s="17"/>
      <c r="I41" s="17"/>
      <c r="J41" s="17" t="s">
        <v>8</v>
      </c>
    </row>
    <row r="42" spans="1:17" x14ac:dyDescent="0.25">
      <c r="A42" s="19"/>
      <c r="B42" s="33"/>
      <c r="C42" s="34" t="s">
        <v>21</v>
      </c>
      <c r="D42" s="34"/>
      <c r="E42" s="17"/>
      <c r="F42" s="17"/>
      <c r="G42" s="17"/>
      <c r="H42" s="17"/>
      <c r="I42" s="17"/>
      <c r="J42" s="17" t="s">
        <v>9</v>
      </c>
    </row>
    <row r="43" spans="1:17" x14ac:dyDescent="0.25">
      <c r="A43" s="19"/>
      <c r="B43" s="33"/>
      <c r="C43" s="34" t="s">
        <v>22</v>
      </c>
      <c r="D43" s="34" t="s">
        <v>167</v>
      </c>
      <c r="E43" s="17" t="s">
        <v>167</v>
      </c>
      <c r="F43" s="17" t="s">
        <v>168</v>
      </c>
      <c r="G43" s="17"/>
      <c r="H43" s="17"/>
      <c r="I43" s="17" t="s">
        <v>169</v>
      </c>
      <c r="J43" s="17" t="s">
        <v>10</v>
      </c>
    </row>
    <row r="44" spans="1:17" x14ac:dyDescent="0.25">
      <c r="A44" s="19"/>
      <c r="B44" s="33"/>
      <c r="C44" s="34" t="s">
        <v>23</v>
      </c>
      <c r="D44" s="34" t="s">
        <v>159</v>
      </c>
      <c r="E44" s="17" t="s">
        <v>161</v>
      </c>
      <c r="F44" s="17" t="s">
        <v>157</v>
      </c>
      <c r="G44" s="17"/>
      <c r="H44" s="17"/>
      <c r="I44" s="17" t="s">
        <v>138</v>
      </c>
      <c r="J44" s="17" t="s">
        <v>8</v>
      </c>
    </row>
    <row r="45" spans="1:17" x14ac:dyDescent="0.25">
      <c r="A45" s="19"/>
      <c r="B45" s="33"/>
      <c r="C45" s="34" t="s">
        <v>24</v>
      </c>
      <c r="D45" s="34"/>
      <c r="E45" s="17"/>
      <c r="F45" s="17"/>
      <c r="G45" s="17"/>
      <c r="H45" s="17"/>
      <c r="I45" s="17"/>
      <c r="J45" s="17" t="s">
        <v>7</v>
      </c>
    </row>
    <row r="46" spans="1:17" x14ac:dyDescent="0.25">
      <c r="A46" s="19"/>
      <c r="B46" s="31"/>
      <c r="C46" s="35"/>
      <c r="D46" s="35"/>
      <c r="E46" s="24"/>
      <c r="F46" s="21"/>
      <c r="G46" s="21"/>
      <c r="H46" s="21"/>
      <c r="I46" s="21"/>
      <c r="J46" s="21"/>
    </row>
    <row r="47" spans="1:17" x14ac:dyDescent="0.25">
      <c r="A47" s="17"/>
      <c r="B47" s="36" t="s">
        <v>0</v>
      </c>
      <c r="C47" s="36" t="s">
        <v>28</v>
      </c>
      <c r="D47" s="36" t="s">
        <v>2</v>
      </c>
      <c r="E47" s="28" t="s">
        <v>3</v>
      </c>
      <c r="F47" s="28" t="s">
        <v>4</v>
      </c>
      <c r="G47" s="28" t="s">
        <v>5</v>
      </c>
      <c r="H47" s="17" t="s">
        <v>6</v>
      </c>
      <c r="I47" s="18"/>
      <c r="J47" s="19"/>
    </row>
    <row r="48" spans="1:17" x14ac:dyDescent="0.25">
      <c r="A48" s="1" t="s">
        <v>7</v>
      </c>
      <c r="B48" s="40">
        <v>1549</v>
      </c>
      <c r="C48" s="40" t="s">
        <v>39</v>
      </c>
      <c r="D48" s="40" t="s">
        <v>11</v>
      </c>
      <c r="E48" s="27" t="s">
        <v>8</v>
      </c>
      <c r="F48" s="27"/>
      <c r="G48" s="27"/>
      <c r="H48" s="26" t="s">
        <v>7</v>
      </c>
      <c r="I48" s="18"/>
      <c r="J48" s="19"/>
    </row>
    <row r="49" spans="1:15" x14ac:dyDescent="0.25">
      <c r="A49" s="1" t="s">
        <v>9</v>
      </c>
      <c r="B49" s="40">
        <v>1512</v>
      </c>
      <c r="C49" s="40" t="s">
        <v>40</v>
      </c>
      <c r="D49" s="40" t="s">
        <v>41</v>
      </c>
      <c r="E49" s="27" t="s">
        <v>9</v>
      </c>
      <c r="F49" s="27"/>
      <c r="G49" s="27"/>
      <c r="H49" s="26" t="s">
        <v>9</v>
      </c>
      <c r="I49" s="18"/>
      <c r="J49" s="19"/>
    </row>
    <row r="50" spans="1:15" x14ac:dyDescent="0.25">
      <c r="A50" s="1" t="s">
        <v>8</v>
      </c>
      <c r="B50" s="40">
        <v>1364</v>
      </c>
      <c r="C50" s="40" t="s">
        <v>49</v>
      </c>
      <c r="D50" s="40" t="s">
        <v>43</v>
      </c>
      <c r="E50" s="27" t="s">
        <v>139</v>
      </c>
      <c r="F50" s="27"/>
      <c r="G50" s="27"/>
      <c r="H50" s="26" t="s">
        <v>10</v>
      </c>
      <c r="I50" s="18"/>
      <c r="J50" s="19"/>
      <c r="M50" s="42"/>
      <c r="N50" s="42"/>
      <c r="O50" s="42"/>
    </row>
    <row r="51" spans="1:15" x14ac:dyDescent="0.25">
      <c r="A51" s="1" t="s">
        <v>10</v>
      </c>
      <c r="B51" s="40">
        <v>1278</v>
      </c>
      <c r="C51" s="40" t="s">
        <v>52</v>
      </c>
      <c r="D51" s="40" t="s">
        <v>53</v>
      </c>
      <c r="E51" s="27" t="s">
        <v>7</v>
      </c>
      <c r="F51" s="27"/>
      <c r="G51" s="27"/>
      <c r="H51" s="26" t="s">
        <v>8</v>
      </c>
      <c r="I51" s="18"/>
      <c r="J51" s="19"/>
    </row>
    <row r="52" spans="1:15" x14ac:dyDescent="0.25">
      <c r="A52" s="21"/>
      <c r="B52" s="31"/>
      <c r="C52" s="32"/>
      <c r="D52" s="32"/>
      <c r="E52" s="23"/>
      <c r="F52" s="23"/>
      <c r="G52" s="23"/>
      <c r="H52" s="22"/>
      <c r="I52" s="23"/>
      <c r="J52" s="23"/>
    </row>
    <row r="53" spans="1:15" x14ac:dyDescent="0.25">
      <c r="A53" s="19"/>
      <c r="B53" s="20"/>
      <c r="C53" s="17"/>
      <c r="D53" s="17" t="s">
        <v>12</v>
      </c>
      <c r="E53" s="17" t="s">
        <v>13</v>
      </c>
      <c r="F53" s="17" t="s">
        <v>14</v>
      </c>
      <c r="G53" s="17" t="s">
        <v>15</v>
      </c>
      <c r="H53" s="17" t="s">
        <v>16</v>
      </c>
      <c r="I53" s="17" t="s">
        <v>17</v>
      </c>
      <c r="J53" s="17" t="s">
        <v>18</v>
      </c>
    </row>
    <row r="54" spans="1:15" x14ac:dyDescent="0.25">
      <c r="A54" s="19"/>
      <c r="B54" s="20"/>
      <c r="C54" s="17" t="s">
        <v>19</v>
      </c>
      <c r="D54" s="17" t="s">
        <v>153</v>
      </c>
      <c r="E54" s="17" t="s">
        <v>154</v>
      </c>
      <c r="F54" s="17" t="s">
        <v>155</v>
      </c>
      <c r="G54" s="17" t="s">
        <v>156</v>
      </c>
      <c r="H54" s="17" t="s">
        <v>157</v>
      </c>
      <c r="I54" s="17" t="s">
        <v>137</v>
      </c>
      <c r="J54" s="17" t="s">
        <v>10</v>
      </c>
    </row>
    <row r="55" spans="1:15" x14ac:dyDescent="0.25">
      <c r="A55" s="19"/>
      <c r="B55" s="20"/>
      <c r="C55" s="17" t="s">
        <v>20</v>
      </c>
      <c r="D55" s="17" t="s">
        <v>158</v>
      </c>
      <c r="E55" s="17" t="s">
        <v>159</v>
      </c>
      <c r="F55" s="17" t="s">
        <v>160</v>
      </c>
      <c r="G55" s="17"/>
      <c r="H55" s="17"/>
      <c r="I55" s="17" t="s">
        <v>138</v>
      </c>
      <c r="J55" s="17" t="s">
        <v>8</v>
      </c>
    </row>
    <row r="56" spans="1:15" x14ac:dyDescent="0.25">
      <c r="A56" s="19"/>
      <c r="B56" s="20"/>
      <c r="C56" s="17" t="s">
        <v>21</v>
      </c>
      <c r="D56" s="17" t="s">
        <v>153</v>
      </c>
      <c r="E56" s="17" t="s">
        <v>161</v>
      </c>
      <c r="F56" s="17" t="s">
        <v>158</v>
      </c>
      <c r="G56" s="17"/>
      <c r="H56" s="17"/>
      <c r="I56" s="17" t="s">
        <v>138</v>
      </c>
      <c r="J56" s="17" t="s">
        <v>9</v>
      </c>
    </row>
    <row r="57" spans="1:15" x14ac:dyDescent="0.25">
      <c r="A57" s="19"/>
      <c r="B57" s="20"/>
      <c r="C57" s="17" t="s">
        <v>22</v>
      </c>
      <c r="D57" s="17" t="s">
        <v>153</v>
      </c>
      <c r="E57" s="17" t="s">
        <v>160</v>
      </c>
      <c r="F57" s="17" t="s">
        <v>161</v>
      </c>
      <c r="G57" s="17"/>
      <c r="H57" s="17"/>
      <c r="I57" s="17" t="s">
        <v>138</v>
      </c>
      <c r="J57" s="17" t="s">
        <v>10</v>
      </c>
    </row>
    <row r="58" spans="1:15" x14ac:dyDescent="0.25">
      <c r="A58" s="19"/>
      <c r="B58" s="20"/>
      <c r="C58" s="17" t="s">
        <v>23</v>
      </c>
      <c r="D58" s="17" t="s">
        <v>157</v>
      </c>
      <c r="E58" s="17" t="s">
        <v>162</v>
      </c>
      <c r="F58" s="17" t="s">
        <v>157</v>
      </c>
      <c r="G58" s="17"/>
      <c r="H58" s="17"/>
      <c r="I58" s="17" t="s">
        <v>138</v>
      </c>
      <c r="J58" s="17" t="s">
        <v>8</v>
      </c>
    </row>
    <row r="59" spans="1:15" x14ac:dyDescent="0.25">
      <c r="A59" s="19"/>
      <c r="B59" s="20"/>
      <c r="C59" s="17" t="s">
        <v>24</v>
      </c>
      <c r="D59" s="17" t="s">
        <v>163</v>
      </c>
      <c r="E59" s="17" t="s">
        <v>164</v>
      </c>
      <c r="F59" s="17" t="s">
        <v>165</v>
      </c>
      <c r="G59" s="17"/>
      <c r="H59" s="17"/>
      <c r="I59" s="17" t="s">
        <v>138</v>
      </c>
      <c r="J59" s="17" t="s">
        <v>7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/>
  </sheetViews>
  <sheetFormatPr defaultRowHeight="15" x14ac:dyDescent="0.25"/>
  <cols>
    <col min="2" max="2" width="6.7109375" customWidth="1"/>
    <col min="3" max="3" width="14.5703125" customWidth="1"/>
    <col min="4" max="4" width="11.42578125" customWidth="1"/>
    <col min="5" max="5" width="14.7109375" customWidth="1"/>
    <col min="6" max="6" width="13.42578125" customWidth="1"/>
  </cols>
  <sheetData>
    <row r="1" spans="1:7" s="2" customFormat="1" x14ac:dyDescent="0.25">
      <c r="B1" s="51" t="s">
        <v>87</v>
      </c>
      <c r="C1" s="47" t="s">
        <v>95</v>
      </c>
      <c r="D1" s="47"/>
      <c r="E1" s="48"/>
    </row>
    <row r="2" spans="1:7" s="2" customFormat="1" x14ac:dyDescent="0.25">
      <c r="B2" s="52" t="s">
        <v>88</v>
      </c>
      <c r="C2" s="49" t="s">
        <v>30</v>
      </c>
      <c r="D2" s="49"/>
      <c r="E2" s="50"/>
    </row>
    <row r="3" spans="1:7" s="2" customFormat="1" ht="15.75" thickBot="1" x14ac:dyDescent="0.3">
      <c r="B3" s="53" t="s">
        <v>89</v>
      </c>
      <c r="C3" s="54">
        <v>42477</v>
      </c>
      <c r="D3" s="54"/>
      <c r="E3" s="66"/>
    </row>
    <row r="4" spans="1:7" s="2" customFormat="1" x14ac:dyDescent="0.25"/>
    <row r="5" spans="1:7" ht="15.75" thickBot="1" x14ac:dyDescent="0.3">
      <c r="A5" s="69"/>
      <c r="B5" s="70" t="s">
        <v>0</v>
      </c>
      <c r="C5" s="69" t="s">
        <v>90</v>
      </c>
      <c r="D5" s="69" t="s">
        <v>2</v>
      </c>
      <c r="E5" s="46"/>
      <c r="F5" s="46"/>
    </row>
    <row r="6" spans="1:7" ht="15.75" thickBot="1" x14ac:dyDescent="0.3">
      <c r="A6" s="56">
        <v>1</v>
      </c>
      <c r="B6" s="57" t="s">
        <v>91</v>
      </c>
      <c r="C6" s="58" t="s">
        <v>32</v>
      </c>
      <c r="D6" s="56" t="s">
        <v>34</v>
      </c>
      <c r="E6" s="59" t="s">
        <v>32</v>
      </c>
      <c r="F6" s="60"/>
    </row>
    <row r="7" spans="1:7" ht="15.75" thickBot="1" x14ac:dyDescent="0.3">
      <c r="A7" s="61">
        <v>2</v>
      </c>
      <c r="B7" s="68" t="s">
        <v>97</v>
      </c>
      <c r="C7" s="62" t="s">
        <v>69</v>
      </c>
      <c r="D7" s="61" t="s">
        <v>11</v>
      </c>
      <c r="E7" s="73" t="s">
        <v>173</v>
      </c>
      <c r="F7" s="59" t="s">
        <v>32</v>
      </c>
    </row>
    <row r="8" spans="1:7" ht="15.75" thickBot="1" x14ac:dyDescent="0.3">
      <c r="A8" s="56">
        <v>3</v>
      </c>
      <c r="B8" s="67" t="s">
        <v>92</v>
      </c>
      <c r="C8" s="55" t="s">
        <v>68</v>
      </c>
      <c r="D8" s="63" t="s">
        <v>43</v>
      </c>
      <c r="E8" s="143" t="s">
        <v>68</v>
      </c>
      <c r="F8" s="71" t="s">
        <v>177</v>
      </c>
      <c r="G8" s="45"/>
    </row>
    <row r="9" spans="1:7" ht="15.75" thickBot="1" x14ac:dyDescent="0.3">
      <c r="A9" s="61">
        <v>4</v>
      </c>
      <c r="B9" s="68" t="s">
        <v>98</v>
      </c>
      <c r="C9" s="65" t="s">
        <v>70</v>
      </c>
      <c r="D9" s="61" t="s">
        <v>11</v>
      </c>
      <c r="E9" s="144" t="s">
        <v>174</v>
      </c>
      <c r="F9" s="46"/>
      <c r="G9" s="145" t="s">
        <v>37</v>
      </c>
    </row>
    <row r="10" spans="1:7" ht="15.75" thickBot="1" x14ac:dyDescent="0.3">
      <c r="A10" s="56">
        <v>5</v>
      </c>
      <c r="B10" s="57" t="s">
        <v>96</v>
      </c>
      <c r="C10" s="58" t="s">
        <v>37</v>
      </c>
      <c r="D10" s="56" t="s">
        <v>43</v>
      </c>
      <c r="E10" s="145" t="s">
        <v>37</v>
      </c>
      <c r="F10" s="60"/>
      <c r="G10" s="45" t="s">
        <v>178</v>
      </c>
    </row>
    <row r="11" spans="1:7" ht="15.75" thickBot="1" x14ac:dyDescent="0.3">
      <c r="A11" s="61">
        <v>6</v>
      </c>
      <c r="B11" s="68" t="s">
        <v>93</v>
      </c>
      <c r="C11" s="62" t="s">
        <v>67</v>
      </c>
      <c r="D11" s="61" t="s">
        <v>43</v>
      </c>
      <c r="E11" s="73" t="s">
        <v>176</v>
      </c>
      <c r="F11" s="145" t="s">
        <v>37</v>
      </c>
      <c r="G11" s="45"/>
    </row>
    <row r="12" spans="1:7" ht="15.75" thickBot="1" x14ac:dyDescent="0.3">
      <c r="A12" s="56">
        <v>7</v>
      </c>
      <c r="B12" s="67" t="s">
        <v>99</v>
      </c>
      <c r="C12" s="55" t="s">
        <v>65</v>
      </c>
      <c r="D12" s="63" t="s">
        <v>41</v>
      </c>
      <c r="E12" s="143" t="s">
        <v>65</v>
      </c>
      <c r="F12" s="71" t="s">
        <v>179</v>
      </c>
    </row>
    <row r="13" spans="1:7" ht="15.75" thickBot="1" x14ac:dyDescent="0.3">
      <c r="A13" s="61">
        <v>8</v>
      </c>
      <c r="B13" s="68" t="s">
        <v>94</v>
      </c>
      <c r="C13" s="65" t="s">
        <v>35</v>
      </c>
      <c r="D13" s="61" t="s">
        <v>11</v>
      </c>
      <c r="E13" s="144" t="s">
        <v>175</v>
      </c>
      <c r="F13" s="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6</vt:i4>
      </vt:variant>
    </vt:vector>
  </HeadingPairs>
  <TitlesOfParts>
    <vt:vector size="6" baseType="lpstr">
      <vt:lpstr>osallistujat</vt:lpstr>
      <vt:lpstr>joukkue, alkulohko</vt:lpstr>
      <vt:lpstr>jatkopelit, joukkue</vt:lpstr>
      <vt:lpstr>Joukkueottelut</vt:lpstr>
      <vt:lpstr>kaksinpeli</vt:lpstr>
      <vt:lpstr>jatkopelit, kaksinpeli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</dc:creator>
  <cp:lastModifiedBy>Mika</cp:lastModifiedBy>
  <dcterms:created xsi:type="dcterms:W3CDTF">2016-04-14T05:32:57Z</dcterms:created>
  <dcterms:modified xsi:type="dcterms:W3CDTF">2018-08-15T07:54:36Z</dcterms:modified>
</cp:coreProperties>
</file>