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ko\Desktop\"/>
    </mc:Choice>
  </mc:AlternateContent>
  <xr:revisionPtr revIDLastSave="0" documentId="12_ncr:500000_{862663C6-8E1F-47FC-9E8A-E03D72799C7A}" xr6:coauthVersionLast="31" xr6:coauthVersionMax="31" xr10:uidLastSave="{00000000-0000-0000-0000-000000000000}"/>
  <bookViews>
    <workbookView xWindow="0" yWindow="0" windowWidth="15765" windowHeight="6840" activeTab="3" xr2:uid="{00000000-000D-0000-FFFF-FFFF00000000}"/>
  </bookViews>
  <sheets>
    <sheet name="1. krs" sheetId="1" r:id="rId1"/>
    <sheet name="2. krs" sheetId="2" r:id="rId2"/>
    <sheet name="3. krs" sheetId="3" r:id="rId3"/>
    <sheet name="Kaavio" sheetId="4" r:id="rId4"/>
  </sheets>
  <calcPr calcId="162913"/>
</workbook>
</file>

<file path=xl/calcChain.xml><?xml version="1.0" encoding="utf-8"?>
<calcChain xmlns="http://schemas.openxmlformats.org/spreadsheetml/2006/main">
  <c r="P54" i="3" l="1"/>
  <c r="O54" i="3"/>
  <c r="N54" i="3"/>
  <c r="M54" i="3"/>
  <c r="F54" i="3"/>
  <c r="D54" i="3"/>
  <c r="N53" i="3"/>
  <c r="P53" i="3" s="1"/>
  <c r="M53" i="3"/>
  <c r="O53" i="3" s="1"/>
  <c r="F53" i="3"/>
  <c r="D53" i="3"/>
  <c r="N52" i="3"/>
  <c r="P52" i="3" s="1"/>
  <c r="M52" i="3"/>
  <c r="O52" i="3" s="1"/>
  <c r="F52" i="3"/>
  <c r="D52" i="3"/>
  <c r="N51" i="3"/>
  <c r="P51" i="3" s="1"/>
  <c r="M51" i="3"/>
  <c r="O51" i="3" s="1"/>
  <c r="F51" i="3"/>
  <c r="D51" i="3"/>
  <c r="N50" i="3"/>
  <c r="P50" i="3" s="1"/>
  <c r="M50" i="3"/>
  <c r="O50" i="3" s="1"/>
  <c r="F50" i="3"/>
  <c r="D50" i="3"/>
  <c r="N49" i="3"/>
  <c r="P49" i="3" s="1"/>
  <c r="M49" i="3"/>
  <c r="O49" i="3" s="1"/>
  <c r="F49" i="3"/>
  <c r="D49" i="3"/>
  <c r="N48" i="3"/>
  <c r="M48" i="3"/>
  <c r="F48" i="3"/>
  <c r="D48" i="3"/>
  <c r="O22" i="3"/>
  <c r="N22" i="3"/>
  <c r="P22" i="3" s="1"/>
  <c r="M22" i="3"/>
  <c r="F22" i="3"/>
  <c r="D22" i="3"/>
  <c r="P21" i="3"/>
  <c r="N21" i="3"/>
  <c r="M21" i="3"/>
  <c r="O21" i="3" s="1"/>
  <c r="F21" i="3"/>
  <c r="D21" i="3"/>
  <c r="O20" i="3"/>
  <c r="N20" i="3"/>
  <c r="P20" i="3" s="1"/>
  <c r="M20" i="3"/>
  <c r="F20" i="3"/>
  <c r="D20" i="3"/>
  <c r="N19" i="3"/>
  <c r="P19" i="3" s="1"/>
  <c r="M19" i="3"/>
  <c r="O19" i="3" s="1"/>
  <c r="F19" i="3"/>
  <c r="D19" i="3"/>
  <c r="N18" i="3"/>
  <c r="P18" i="3" s="1"/>
  <c r="M18" i="3"/>
  <c r="O18" i="3" s="1"/>
  <c r="F18" i="3"/>
  <c r="D18" i="3"/>
  <c r="N17" i="3"/>
  <c r="P17" i="3" s="1"/>
  <c r="M17" i="3"/>
  <c r="O17" i="3" s="1"/>
  <c r="F17" i="3"/>
  <c r="D17" i="3"/>
  <c r="N16" i="3"/>
  <c r="M16" i="3"/>
  <c r="F16" i="3"/>
  <c r="D16" i="3"/>
  <c r="N118" i="2"/>
  <c r="P118" i="2" s="1"/>
  <c r="M118" i="2"/>
  <c r="O118" i="2" s="1"/>
  <c r="F118" i="2"/>
  <c r="D118" i="2"/>
  <c r="N117" i="2"/>
  <c r="P117" i="2" s="1"/>
  <c r="M117" i="2"/>
  <c r="O117" i="2" s="1"/>
  <c r="F117" i="2"/>
  <c r="D117" i="2"/>
  <c r="N116" i="2"/>
  <c r="P116" i="2" s="1"/>
  <c r="M116" i="2"/>
  <c r="O116" i="2" s="1"/>
  <c r="F116" i="2"/>
  <c r="D116" i="2"/>
  <c r="N115" i="2"/>
  <c r="P115" i="2" s="1"/>
  <c r="M115" i="2"/>
  <c r="O115" i="2" s="1"/>
  <c r="F115" i="2"/>
  <c r="D115" i="2"/>
  <c r="N114" i="2"/>
  <c r="P114" i="2" s="1"/>
  <c r="M114" i="2"/>
  <c r="O114" i="2" s="1"/>
  <c r="F114" i="2"/>
  <c r="D114" i="2"/>
  <c r="N113" i="2"/>
  <c r="P113" i="2" s="1"/>
  <c r="M113" i="2"/>
  <c r="O113" i="2" s="1"/>
  <c r="F113" i="2"/>
  <c r="D113" i="2"/>
  <c r="N112" i="2"/>
  <c r="P112" i="2" s="1"/>
  <c r="M112" i="2"/>
  <c r="F112" i="2"/>
  <c r="D112" i="2"/>
  <c r="N86" i="2"/>
  <c r="P86" i="2" s="1"/>
  <c r="M86" i="2"/>
  <c r="O86" i="2" s="1"/>
  <c r="F86" i="2"/>
  <c r="D86" i="2"/>
  <c r="P85" i="2"/>
  <c r="O85" i="2"/>
  <c r="N85" i="2"/>
  <c r="M85" i="2"/>
  <c r="F85" i="2"/>
  <c r="D85" i="2"/>
  <c r="N84" i="2"/>
  <c r="P84" i="2" s="1"/>
  <c r="M84" i="2"/>
  <c r="O84" i="2" s="1"/>
  <c r="F84" i="2"/>
  <c r="D84" i="2"/>
  <c r="N83" i="2"/>
  <c r="P83" i="2" s="1"/>
  <c r="M83" i="2"/>
  <c r="O83" i="2" s="1"/>
  <c r="F83" i="2"/>
  <c r="D83" i="2"/>
  <c r="N82" i="2"/>
  <c r="P82" i="2" s="1"/>
  <c r="M82" i="2"/>
  <c r="O82" i="2" s="1"/>
  <c r="F82" i="2"/>
  <c r="D82" i="2"/>
  <c r="N81" i="2"/>
  <c r="P81" i="2" s="1"/>
  <c r="M81" i="2"/>
  <c r="O81" i="2" s="1"/>
  <c r="F81" i="2"/>
  <c r="D81" i="2"/>
  <c r="N80" i="2"/>
  <c r="P80" i="2" s="1"/>
  <c r="M80" i="2"/>
  <c r="F80" i="2"/>
  <c r="D80" i="2"/>
  <c r="N54" i="2"/>
  <c r="P54" i="2" s="1"/>
  <c r="M54" i="2"/>
  <c r="O54" i="2" s="1"/>
  <c r="F54" i="2"/>
  <c r="D54" i="2"/>
  <c r="N53" i="2"/>
  <c r="P53" i="2" s="1"/>
  <c r="M53" i="2"/>
  <c r="O53" i="2" s="1"/>
  <c r="F53" i="2"/>
  <c r="D53" i="2"/>
  <c r="N52" i="2"/>
  <c r="P52" i="2" s="1"/>
  <c r="M52" i="2"/>
  <c r="O52" i="2" s="1"/>
  <c r="F52" i="2"/>
  <c r="D52" i="2"/>
  <c r="N51" i="2"/>
  <c r="P51" i="2" s="1"/>
  <c r="M51" i="2"/>
  <c r="O51" i="2" s="1"/>
  <c r="F51" i="2"/>
  <c r="D51" i="2"/>
  <c r="N50" i="2"/>
  <c r="P50" i="2" s="1"/>
  <c r="M50" i="2"/>
  <c r="O50" i="2" s="1"/>
  <c r="F50" i="2"/>
  <c r="D50" i="2"/>
  <c r="N49" i="2"/>
  <c r="P49" i="2" s="1"/>
  <c r="M49" i="2"/>
  <c r="O49" i="2" s="1"/>
  <c r="F49" i="2"/>
  <c r="D49" i="2"/>
  <c r="N48" i="2"/>
  <c r="P48" i="2" s="1"/>
  <c r="M48" i="2"/>
  <c r="F48" i="2"/>
  <c r="D48" i="2"/>
  <c r="N22" i="2"/>
  <c r="P22" i="2" s="1"/>
  <c r="M22" i="2"/>
  <c r="O22" i="2" s="1"/>
  <c r="F22" i="2"/>
  <c r="D22" i="2"/>
  <c r="P21" i="2"/>
  <c r="O21" i="2"/>
  <c r="N21" i="2"/>
  <c r="M21" i="2"/>
  <c r="F21" i="2"/>
  <c r="D21" i="2"/>
  <c r="N20" i="2"/>
  <c r="P20" i="2" s="1"/>
  <c r="M20" i="2"/>
  <c r="O20" i="2" s="1"/>
  <c r="F20" i="2"/>
  <c r="D20" i="2"/>
  <c r="N19" i="2"/>
  <c r="P19" i="2" s="1"/>
  <c r="M19" i="2"/>
  <c r="O19" i="2" s="1"/>
  <c r="F19" i="2"/>
  <c r="D19" i="2"/>
  <c r="N18" i="2"/>
  <c r="P18" i="2" s="1"/>
  <c r="M18" i="2"/>
  <c r="O18" i="2" s="1"/>
  <c r="F18" i="2"/>
  <c r="D18" i="2"/>
  <c r="N17" i="2"/>
  <c r="P17" i="2" s="1"/>
  <c r="M17" i="2"/>
  <c r="O17" i="2" s="1"/>
  <c r="F17" i="2"/>
  <c r="D17" i="2"/>
  <c r="N16" i="2"/>
  <c r="P16" i="2" s="1"/>
  <c r="M16" i="2"/>
  <c r="F16" i="2"/>
  <c r="D16" i="2"/>
  <c r="N110" i="1"/>
  <c r="P110" i="1" s="1"/>
  <c r="M110" i="1"/>
  <c r="O110" i="1" s="1"/>
  <c r="F110" i="1"/>
  <c r="D110" i="1"/>
  <c r="N109" i="1"/>
  <c r="P109" i="1" s="1"/>
  <c r="M109" i="1"/>
  <c r="O109" i="1" s="1"/>
  <c r="F109" i="1"/>
  <c r="D109" i="1"/>
  <c r="N108" i="1"/>
  <c r="P108" i="1" s="1"/>
  <c r="M108" i="1"/>
  <c r="O108" i="1" s="1"/>
  <c r="F108" i="1"/>
  <c r="D108" i="1"/>
  <c r="N107" i="1"/>
  <c r="P107" i="1" s="1"/>
  <c r="M107" i="1"/>
  <c r="O107" i="1" s="1"/>
  <c r="F107" i="1"/>
  <c r="D107" i="1"/>
  <c r="N106" i="1"/>
  <c r="P106" i="1" s="1"/>
  <c r="M106" i="1"/>
  <c r="O106" i="1" s="1"/>
  <c r="F106" i="1"/>
  <c r="D106" i="1"/>
  <c r="N105" i="1"/>
  <c r="P105" i="1" s="1"/>
  <c r="M105" i="1"/>
  <c r="O105" i="1" s="1"/>
  <c r="F105" i="1"/>
  <c r="D105" i="1"/>
  <c r="N104" i="1"/>
  <c r="P104" i="1" s="1"/>
  <c r="M104" i="1"/>
  <c r="F104" i="1"/>
  <c r="D104" i="1"/>
  <c r="N81" i="1"/>
  <c r="P81" i="1" s="1"/>
  <c r="M81" i="1"/>
  <c r="O81" i="1" s="1"/>
  <c r="F81" i="1"/>
  <c r="D81" i="1"/>
  <c r="N80" i="1"/>
  <c r="P80" i="1" s="1"/>
  <c r="M80" i="1"/>
  <c r="O80" i="1" s="1"/>
  <c r="F80" i="1"/>
  <c r="D80" i="1"/>
  <c r="N79" i="1"/>
  <c r="P79" i="1" s="1"/>
  <c r="M79" i="1"/>
  <c r="O79" i="1" s="1"/>
  <c r="F79" i="1"/>
  <c r="D79" i="1"/>
  <c r="N78" i="1"/>
  <c r="P78" i="1" s="1"/>
  <c r="M78" i="1"/>
  <c r="O78" i="1" s="1"/>
  <c r="F78" i="1"/>
  <c r="D78" i="1"/>
  <c r="N77" i="1"/>
  <c r="P77" i="1" s="1"/>
  <c r="M77" i="1"/>
  <c r="O77" i="1" s="1"/>
  <c r="F77" i="1"/>
  <c r="D77" i="1"/>
  <c r="N76" i="1"/>
  <c r="P76" i="1" s="1"/>
  <c r="M76" i="1"/>
  <c r="O76" i="1" s="1"/>
  <c r="F76" i="1"/>
  <c r="D76" i="1"/>
  <c r="N75" i="1"/>
  <c r="P75" i="1" s="1"/>
  <c r="M75" i="1"/>
  <c r="F75" i="1"/>
  <c r="D75" i="1"/>
  <c r="O50" i="1"/>
  <c r="N50" i="1"/>
  <c r="P50" i="1" s="1"/>
  <c r="M50" i="1"/>
  <c r="F50" i="1"/>
  <c r="D50" i="1"/>
  <c r="P49" i="1"/>
  <c r="N49" i="1"/>
  <c r="M49" i="1"/>
  <c r="O49" i="1" s="1"/>
  <c r="F49" i="1"/>
  <c r="D49" i="1"/>
  <c r="O48" i="1"/>
  <c r="N48" i="1"/>
  <c r="P48" i="1" s="1"/>
  <c r="M48" i="1"/>
  <c r="F48" i="1"/>
  <c r="D48" i="1"/>
  <c r="N47" i="1"/>
  <c r="P47" i="1" s="1"/>
  <c r="M47" i="1"/>
  <c r="O47" i="1" s="1"/>
  <c r="F47" i="1"/>
  <c r="D47" i="1"/>
  <c r="N46" i="1"/>
  <c r="P46" i="1" s="1"/>
  <c r="M46" i="1"/>
  <c r="O46" i="1" s="1"/>
  <c r="F46" i="1"/>
  <c r="D46" i="1"/>
  <c r="N45" i="1"/>
  <c r="P45" i="1" s="1"/>
  <c r="M45" i="1"/>
  <c r="O45" i="1" s="1"/>
  <c r="F45" i="1"/>
  <c r="D45" i="1"/>
  <c r="N44" i="1"/>
  <c r="M44" i="1"/>
  <c r="F44" i="1"/>
  <c r="D44" i="1"/>
  <c r="M55" i="3" l="1"/>
  <c r="N55" i="3"/>
  <c r="O48" i="3"/>
  <c r="O55" i="3" s="1"/>
  <c r="P48" i="3"/>
  <c r="M23" i="3"/>
  <c r="N23" i="3"/>
  <c r="O16" i="3"/>
  <c r="O23" i="3" s="1"/>
  <c r="M55" i="2"/>
  <c r="M111" i="1"/>
  <c r="P111" i="1"/>
  <c r="M119" i="2"/>
  <c r="P119" i="2"/>
  <c r="M87" i="2"/>
  <c r="M23" i="2"/>
  <c r="M82" i="1"/>
  <c r="P82" i="1"/>
  <c r="N82" i="1"/>
  <c r="P55" i="3"/>
  <c r="P16" i="3"/>
  <c r="P23" i="3" s="1"/>
  <c r="N51" i="1"/>
  <c r="M51" i="1"/>
  <c r="O44" i="1"/>
  <c r="O51" i="1" s="1"/>
  <c r="N119" i="2"/>
  <c r="O112" i="2"/>
  <c r="O119" i="2" s="1"/>
  <c r="P87" i="2"/>
  <c r="N87" i="2"/>
  <c r="O80" i="2"/>
  <c r="O87" i="2" s="1"/>
  <c r="P55" i="2"/>
  <c r="N55" i="2"/>
  <c r="O48" i="2"/>
  <c r="O55" i="2" s="1"/>
  <c r="P23" i="2"/>
  <c r="N23" i="2"/>
  <c r="O16" i="2"/>
  <c r="O23" i="2" s="1"/>
  <c r="N111" i="1"/>
  <c r="O104" i="1"/>
  <c r="O111" i="1" s="1"/>
  <c r="O75" i="1"/>
  <c r="O82" i="1" s="1"/>
  <c r="P44" i="1"/>
  <c r="P51" i="1" s="1"/>
  <c r="N21" i="1"/>
  <c r="P21" i="1" s="1"/>
  <c r="M21" i="1"/>
  <c r="O21" i="1" s="1"/>
  <c r="F21" i="1"/>
  <c r="D21" i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N16" i="1"/>
  <c r="P16" i="1" s="1"/>
  <c r="M16" i="1"/>
  <c r="O16" i="1" s="1"/>
  <c r="F16" i="1"/>
  <c r="D16" i="1"/>
  <c r="N15" i="1"/>
  <c r="P15" i="1" s="1"/>
  <c r="M15" i="1"/>
  <c r="F15" i="1"/>
  <c r="D15" i="1"/>
  <c r="L58" i="3" l="1"/>
  <c r="L114" i="1"/>
  <c r="M22" i="1"/>
  <c r="P22" i="1"/>
  <c r="N22" i="1"/>
  <c r="O15" i="1"/>
  <c r="O22" i="1" s="1"/>
</calcChain>
</file>

<file path=xl/sharedStrings.xml><?xml version="1.0" encoding="utf-8"?>
<sst xmlns="http://schemas.openxmlformats.org/spreadsheetml/2006/main" count="551" uniqueCount="93">
  <si>
    <t>Suomen Pöytätennisliitto ry - SPTL</t>
  </si>
  <si>
    <t>Päivämäärä</t>
  </si>
  <si>
    <t>MESTARUUSSARJAN PÖYTÄKIRJA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</si>
  <si>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</si>
  <si>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</si>
  <si>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</si>
  <si>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</si>
  <si>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</si>
  <si>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</si>
  <si>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</si>
  <si>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</si>
  <si>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</si>
  <si>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</si>
  <si>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</si>
  <si>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</si>
  <si>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</si>
  <si>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</si>
  <si>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</si>
  <si>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</si>
  <si>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</si>
  <si>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</si>
  <si>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</si>
  <si>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</si>
  <si>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</si>
  <si>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</si>
  <si>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</si>
  <si>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</si>
  <si>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</si>
  <si>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</si>
  <si>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</si>
  <si>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</si>
  <si>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</si>
  <si>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</si>
  <si>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</si>
  <si>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</si>
  <si>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</si>
  <si>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1. div. karsinta</t>
  </si>
  <si>
    <t>TIP-70 5</t>
  </si>
  <si>
    <t>LPTS 2</t>
  </si>
  <si>
    <t>Riku Anttila</t>
  </si>
  <si>
    <t>Joonas Kylliö</t>
  </si>
  <si>
    <t>Kari Komu</t>
  </si>
  <si>
    <t>Wega 3</t>
  </si>
  <si>
    <t>PT 75 2</t>
  </si>
  <si>
    <t>MBF</t>
  </si>
  <si>
    <t>PT Espoo 4</t>
  </si>
  <si>
    <t>KuPTS</t>
  </si>
  <si>
    <t>OPT-86 3</t>
  </si>
  <si>
    <t>Florent Debazac</t>
  </si>
  <si>
    <t>Tomas Slesar</t>
  </si>
  <si>
    <t>Teemu Oinas</t>
  </si>
  <si>
    <t>Jyri Pulkkinen</t>
  </si>
  <si>
    <t>Aleksi Hyttinen</t>
  </si>
  <si>
    <t>Jouni Nousiainen</t>
  </si>
  <si>
    <t>Eero Aho</t>
  </si>
  <si>
    <t>Antti Jokinen</t>
  </si>
  <si>
    <t>Tommi Sidoroff</t>
  </si>
  <si>
    <t>Leo Kivelä</t>
  </si>
  <si>
    <t>Julius Muinonen</t>
  </si>
  <si>
    <t>Lari Ikonen</t>
  </si>
  <si>
    <t>Pekka Kolppanen</t>
  </si>
  <si>
    <t>Juha Rimpiläinen</t>
  </si>
  <si>
    <t>Hannu Sihvo</t>
  </si>
  <si>
    <t>Linus Eriksson</t>
  </si>
  <si>
    <t>Pär Grefberg</t>
  </si>
  <si>
    <t>Thomas Lundström</t>
  </si>
  <si>
    <t>Yan Zhuoping</t>
  </si>
  <si>
    <t>Marek Viskman</t>
  </si>
  <si>
    <t>Aleksi Räsänen</t>
  </si>
  <si>
    <t>x</t>
  </si>
  <si>
    <t>LPTS</t>
  </si>
  <si>
    <t>Markus Lassila</t>
  </si>
  <si>
    <t>Folrent Debazac</t>
  </si>
  <si>
    <t>Emil Rantatulkkila</t>
  </si>
  <si>
    <t>Pulkkinen</t>
  </si>
  <si>
    <t>Hyttinen</t>
  </si>
  <si>
    <t>Debazac</t>
  </si>
  <si>
    <t>Oinas</t>
  </si>
  <si>
    <t>Ottelukaavio</t>
  </si>
  <si>
    <t>1.Divisioona</t>
  </si>
  <si>
    <t>Nousukarsinta</t>
  </si>
  <si>
    <t>Kevät 2018</t>
  </si>
  <si>
    <t>La 21.4.2018</t>
  </si>
  <si>
    <t>Helsinki</t>
  </si>
  <si>
    <t>Ruskeasuo</t>
  </si>
  <si>
    <t>Klo 9.30 alkaen</t>
  </si>
  <si>
    <t>Päivitetty 14.04.2018</t>
  </si>
  <si>
    <t>4-2</t>
  </si>
  <si>
    <t>4-1</t>
  </si>
  <si>
    <t>4-0</t>
  </si>
  <si>
    <t>4-3</t>
  </si>
  <si>
    <t>Nousijat</t>
  </si>
  <si>
    <t>OPT-86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</si>
</sst>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3" fillId="0" borderId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49" fontId="0" fillId="0" borderId="0" xfId="0" applyNumberFormat="1"/>
    <xf numFmtId="0" fontId="12" fillId="0" borderId="0" xfId="0" applyFont="1"/>
    <xf numFmtId="0" fontId="0" fillId="0" borderId="39" xfId="0" applyBorder="1" applyAlignment="1">
      <alignment horizontal="center"/>
    </xf>
    <xf numFmtId="0" fontId="0" fillId="0" borderId="40" xfId="0" applyBorder="1"/>
    <xf numFmtId="49" fontId="0" fillId="0" borderId="39" xfId="0" applyNumberFormat="1" applyBorder="1" applyAlignment="1">
      <alignment horizontal="center"/>
    </xf>
    <xf numFmtId="0" fontId="0" fillId="0" borderId="39" xfId="0" applyBorder="1"/>
    <xf numFmtId="0" fontId="0" fillId="0" borderId="41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41" xfId="0" applyBorder="1"/>
  </cellXfs>
  <cellStyles count="2">
    <cellStyle name="Normaali_LohkoKaavio_4-5_makrot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  <xdr:oneCellAnchor>
    <xdr:from>
      <xdr:col>2</xdr:col>
      <xdr:colOff>9525</xdr:colOff>
      <xdr:row>30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F2248759-C6FA-4C48-8275-FD28AFC5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61</xdr:row>
      <xdr:rowOff>38100</xdr:rowOff>
    </xdr:from>
    <xdr:ext cx="710767" cy="714375"/>
    <xdr:pic>
      <xdr:nvPicPr>
        <xdr:cNvPr id="4" name="Picture 3" descr="logo_big.png">
          <a:extLst>
            <a:ext uri="{FF2B5EF4-FFF2-40B4-BE49-F238E27FC236}">
              <a16:creationId xmlns:a16="http://schemas.microsoft.com/office/drawing/2014/main" id="{FCB36BC7-9B4A-40A6-8B07-A520ACF5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90</xdr:row>
      <xdr:rowOff>38100</xdr:rowOff>
    </xdr:from>
    <xdr:ext cx="710767" cy="714375"/>
    <xdr:pic>
      <xdr:nvPicPr>
        <xdr:cNvPr id="5" name="Picture 4" descr="logo_big.png">
          <a:extLst>
            <a:ext uri="{FF2B5EF4-FFF2-40B4-BE49-F238E27FC236}">
              <a16:creationId xmlns:a16="http://schemas.microsoft.com/office/drawing/2014/main" id="{CD28FC62-B09B-4135-8885-0C4F2E3F6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121</xdr:row>
      <xdr:rowOff>38100</xdr:rowOff>
    </xdr:from>
    <xdr:ext cx="710767" cy="714375"/>
    <xdr:pic>
      <xdr:nvPicPr>
        <xdr:cNvPr id="6" name="Picture 5" descr="logo_big.png">
          <a:extLst>
            <a:ext uri="{FF2B5EF4-FFF2-40B4-BE49-F238E27FC236}">
              <a16:creationId xmlns:a16="http://schemas.microsoft.com/office/drawing/2014/main" id="{156CAF94-55F0-46B1-BA41-A391C0E6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150</xdr:row>
      <xdr:rowOff>38100</xdr:rowOff>
    </xdr:from>
    <xdr:ext cx="710767" cy="714375"/>
    <xdr:pic>
      <xdr:nvPicPr>
        <xdr:cNvPr id="7" name="Picture 6" descr="logo_big.png">
          <a:extLst>
            <a:ext uri="{FF2B5EF4-FFF2-40B4-BE49-F238E27FC236}">
              <a16:creationId xmlns:a16="http://schemas.microsoft.com/office/drawing/2014/main" id="{7AB506F9-7906-4249-8D8E-36FD39497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179</xdr:row>
      <xdr:rowOff>38100</xdr:rowOff>
    </xdr:from>
    <xdr:ext cx="710767" cy="714375"/>
    <xdr:pic>
      <xdr:nvPicPr>
        <xdr:cNvPr id="8" name="Picture 7" descr="logo_big.png">
          <a:extLst>
            <a:ext uri="{FF2B5EF4-FFF2-40B4-BE49-F238E27FC236}">
              <a16:creationId xmlns:a16="http://schemas.microsoft.com/office/drawing/2014/main" id="{030A6ADA-4AF8-45C3-84D0-40A276501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781175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209</xdr:row>
      <xdr:rowOff>38100</xdr:rowOff>
    </xdr:from>
    <xdr:ext cx="710767" cy="714375"/>
    <xdr:pic>
      <xdr:nvPicPr>
        <xdr:cNvPr id="9" name="Picture 8" descr="logo_big.png">
          <a:extLst>
            <a:ext uri="{FF2B5EF4-FFF2-40B4-BE49-F238E27FC236}">
              <a16:creationId xmlns:a16="http://schemas.microsoft.com/office/drawing/2014/main" id="{A6828CE2-03C3-4E5E-A3A6-1160768E4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7811750"/>
          <a:ext cx="710767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</xdr:row>
      <xdr:rowOff>38100</xdr:rowOff>
    </xdr:from>
    <xdr:ext cx="710767" cy="714375"/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FD984F35-8767-4480-B203-83CC7A8B3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20777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34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21E208EA-C4C0-4583-A671-C8EBE97F7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20777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66</xdr:row>
      <xdr:rowOff>38100</xdr:rowOff>
    </xdr:from>
    <xdr:ext cx="710767" cy="714375"/>
    <xdr:pic>
      <xdr:nvPicPr>
        <xdr:cNvPr id="4" name="Picture 3" descr="logo_big.png">
          <a:extLst>
            <a:ext uri="{FF2B5EF4-FFF2-40B4-BE49-F238E27FC236}">
              <a16:creationId xmlns:a16="http://schemas.microsoft.com/office/drawing/2014/main" id="{F4B4157A-87B3-4021-99C5-0E8E163B4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20777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98</xdr:row>
      <xdr:rowOff>38100</xdr:rowOff>
    </xdr:from>
    <xdr:ext cx="710767" cy="714375"/>
    <xdr:pic>
      <xdr:nvPicPr>
        <xdr:cNvPr id="5" name="Picture 4" descr="logo_big.png">
          <a:extLst>
            <a:ext uri="{FF2B5EF4-FFF2-40B4-BE49-F238E27FC236}">
              <a16:creationId xmlns:a16="http://schemas.microsoft.com/office/drawing/2014/main" id="{1BD189D7-0D10-4E9D-8CA5-E9111C0FD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2077700"/>
          <a:ext cx="710767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</xdr:row>
      <xdr:rowOff>38100</xdr:rowOff>
    </xdr:from>
    <xdr:ext cx="710767" cy="714375"/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06E9D87F-B00D-4953-9149-62674F42D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4191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34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3ADE1361-149A-426D-966E-670264DD2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672465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66</xdr:row>
      <xdr:rowOff>38100</xdr:rowOff>
    </xdr:from>
    <xdr:ext cx="710767" cy="714375"/>
    <xdr:pic>
      <xdr:nvPicPr>
        <xdr:cNvPr id="4" name="Picture 3" descr="logo_big.png">
          <a:extLst>
            <a:ext uri="{FF2B5EF4-FFF2-40B4-BE49-F238E27FC236}">
              <a16:creationId xmlns:a16="http://schemas.microsoft.com/office/drawing/2014/main" id="{EB54D216-A80D-4507-9D52-53FFD988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130302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98</xdr:row>
      <xdr:rowOff>38100</xdr:rowOff>
    </xdr:from>
    <xdr:ext cx="710767" cy="714375"/>
    <xdr:pic>
      <xdr:nvPicPr>
        <xdr:cNvPr id="5" name="Picture 4" descr="logo_big.png">
          <a:extLst>
            <a:ext uri="{FF2B5EF4-FFF2-40B4-BE49-F238E27FC236}">
              <a16:creationId xmlns:a16="http://schemas.microsoft.com/office/drawing/2014/main" id="{9CD04C06-76E1-4861-B0D4-5975C4B0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19335750"/>
          <a:ext cx="710767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34"/>
  <sheetViews>
    <sheetView topLeftCell="A94" workbookViewId="0">
      <selection activeCell="I102" sqref="I102"/>
    </sheetView>
  </sheetViews>
  <sheetFormatPr defaultRowHeight="15"/>
  <cols>
    <col min="1" max="1" width="2.140625" customWidth="1"/>
    <col min="2" max="2" width="1.85546875" customWidth="1"/>
    <col min="3" max="3" width="5.85546875" customWidth="1"/>
    <col min="4" max="4" width="6.28515625" customWidth="1"/>
    <col min="5" max="5" width="12.28515625" customWidth="1"/>
    <col min="6" max="6" width="18.42578125" customWidth="1"/>
    <col min="7" max="7" width="3.7109375" customWidth="1"/>
    <col min="8" max="12" width="6.140625" customWidth="1"/>
    <col min="13" max="16" width="3.7109375" customWidth="1"/>
    <col min="17" max="17" width="1.85546875" customWidth="1"/>
  </cols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51" t="s">
        <v>1</v>
      </c>
      <c r="J3" s="52"/>
      <c r="K3" s="53"/>
      <c r="L3" s="54">
        <v>43211</v>
      </c>
      <c r="M3" s="54"/>
      <c r="N3" s="54"/>
      <c r="O3" s="54"/>
      <c r="P3" s="55"/>
      <c r="Q3" s="7"/>
    </row>
    <row r="4" spans="2:17" ht="16.5" thickBot="1">
      <c r="B4" s="4"/>
      <c r="C4" s="5"/>
      <c r="D4" s="5"/>
      <c r="E4" s="8" t="s">
        <v>2</v>
      </c>
      <c r="F4" s="5"/>
      <c r="G4" s="5"/>
      <c r="H4" s="5"/>
      <c r="I4" s="56" t="s">
        <v>3</v>
      </c>
      <c r="J4" s="57"/>
      <c r="K4" s="58"/>
      <c r="L4" s="59" t="s">
        <v>36</v>
      </c>
      <c r="M4" s="59"/>
      <c r="N4" s="59"/>
      <c r="O4" s="59"/>
      <c r="P4" s="60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4</v>
      </c>
      <c r="D6" s="61" t="s">
        <v>37</v>
      </c>
      <c r="E6" s="61"/>
      <c r="F6" s="62"/>
      <c r="G6" s="5"/>
      <c r="H6" s="9" t="s">
        <v>4</v>
      </c>
      <c r="I6" s="61" t="s">
        <v>38</v>
      </c>
      <c r="J6" s="61"/>
      <c r="K6" s="61"/>
      <c r="L6" s="61"/>
      <c r="M6" s="61"/>
      <c r="N6" s="61"/>
      <c r="O6" s="61"/>
      <c r="P6" s="62"/>
      <c r="Q6" s="7"/>
    </row>
    <row r="7" spans="2:17">
      <c r="B7" s="4"/>
      <c r="C7" s="10" t="s">
        <v>5</v>
      </c>
      <c r="D7" s="63" t="s">
        <v>39</v>
      </c>
      <c r="E7" s="63"/>
      <c r="F7" s="64"/>
      <c r="G7" s="5"/>
      <c r="H7" s="10" t="s">
        <v>6</v>
      </c>
      <c r="I7" s="63" t="s">
        <v>57</v>
      </c>
      <c r="J7" s="63"/>
      <c r="K7" s="63"/>
      <c r="L7" s="63"/>
      <c r="M7" s="63"/>
      <c r="N7" s="63"/>
      <c r="O7" s="63"/>
      <c r="P7" s="64"/>
      <c r="Q7" s="7"/>
    </row>
    <row r="8" spans="2:17">
      <c r="B8" s="4"/>
      <c r="C8" s="10" t="s">
        <v>7</v>
      </c>
      <c r="D8" s="63" t="s">
        <v>40</v>
      </c>
      <c r="E8" s="63"/>
      <c r="F8" s="64"/>
      <c r="G8" s="5"/>
      <c r="H8" s="10" t="s">
        <v>8</v>
      </c>
      <c r="I8" s="63" t="s">
        <v>58</v>
      </c>
      <c r="J8" s="63"/>
      <c r="K8" s="63"/>
      <c r="L8" s="63"/>
      <c r="M8" s="63"/>
      <c r="N8" s="63"/>
      <c r="O8" s="63"/>
      <c r="P8" s="64"/>
      <c r="Q8" s="7"/>
    </row>
    <row r="9" spans="2:17">
      <c r="B9" s="4"/>
      <c r="C9" s="10" t="s">
        <v>9</v>
      </c>
      <c r="D9" s="63" t="s">
        <v>41</v>
      </c>
      <c r="E9" s="63"/>
      <c r="F9" s="64"/>
      <c r="G9" s="5"/>
      <c r="H9" s="10" t="s">
        <v>10</v>
      </c>
      <c r="I9" s="63" t="s">
        <v>59</v>
      </c>
      <c r="J9" s="63"/>
      <c r="K9" s="63"/>
      <c r="L9" s="63"/>
      <c r="M9" s="63"/>
      <c r="N9" s="63"/>
      <c r="O9" s="63"/>
      <c r="P9" s="64"/>
      <c r="Q9" s="7"/>
    </row>
    <row r="10" spans="2:17">
      <c r="B10" s="4"/>
      <c r="C10" s="69" t="s">
        <v>11</v>
      </c>
      <c r="D10" s="70"/>
      <c r="E10" s="70"/>
      <c r="F10" s="71"/>
      <c r="G10" s="5"/>
      <c r="H10" s="69" t="s">
        <v>11</v>
      </c>
      <c r="I10" s="70"/>
      <c r="J10" s="70"/>
      <c r="K10" s="70"/>
      <c r="L10" s="70"/>
      <c r="M10" s="70"/>
      <c r="N10" s="70"/>
      <c r="O10" s="70"/>
      <c r="P10" s="71"/>
      <c r="Q10" s="7"/>
    </row>
    <row r="11" spans="2:17">
      <c r="B11" s="4"/>
      <c r="C11" s="11"/>
      <c r="D11" s="63"/>
      <c r="E11" s="63"/>
      <c r="F11" s="64"/>
      <c r="G11" s="5"/>
      <c r="H11" s="11"/>
      <c r="I11" s="63"/>
      <c r="J11" s="63"/>
      <c r="K11" s="63"/>
      <c r="L11" s="63"/>
      <c r="M11" s="63"/>
      <c r="N11" s="63"/>
      <c r="O11" s="63"/>
      <c r="P11" s="64"/>
      <c r="Q11" s="7"/>
    </row>
    <row r="12" spans="2:17" ht="15.75" thickBot="1">
      <c r="B12" s="4"/>
      <c r="C12" s="12"/>
      <c r="D12" s="72"/>
      <c r="E12" s="72"/>
      <c r="F12" s="73"/>
      <c r="G12" s="5"/>
      <c r="H12" s="12"/>
      <c r="I12" s="72"/>
      <c r="J12" s="72"/>
      <c r="K12" s="72"/>
      <c r="L12" s="72"/>
      <c r="M12" s="72"/>
      <c r="N12" s="72"/>
      <c r="O12" s="72"/>
      <c r="P12" s="73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12</v>
      </c>
      <c r="D14" s="5"/>
      <c r="E14" s="5"/>
      <c r="F14" s="5"/>
      <c r="G14" s="5"/>
      <c r="H14" s="14" t="s">
        <v>13</v>
      </c>
      <c r="I14" s="14" t="s">
        <v>14</v>
      </c>
      <c r="J14" s="14" t="s">
        <v>15</v>
      </c>
      <c r="K14" s="14" t="s">
        <v>16</v>
      </c>
      <c r="L14" s="14" t="s">
        <v>17</v>
      </c>
      <c r="M14" s="74" t="s">
        <v>18</v>
      </c>
      <c r="N14" s="74"/>
      <c r="O14" s="14" t="s">
        <v>19</v>
      </c>
      <c r="P14" s="14" t="s">
        <v>20</v>
      </c>
      <c r="Q14" s="7"/>
    </row>
    <row r="15" spans="2:17">
      <c r="B15" s="4"/>
      <c r="C15" s="15" t="s">
        <v>21</v>
      </c>
      <c r="D15" s="53" t="str">
        <f>IF(D7&lt;&gt;"",D7,"")</f>
        <v>Riku Anttila</v>
      </c>
      <c r="E15" s="75"/>
      <c r="F15" s="76" t="str">
        <f>IF(I7&lt;&gt;"",I7,"")</f>
        <v>Leo Kivelä</v>
      </c>
      <c r="G15" s="77"/>
      <c r="H15" s="16">
        <v>-7</v>
      </c>
      <c r="I15" s="17">
        <v>6</v>
      </c>
      <c r="J15" s="17">
        <v>9</v>
      </c>
      <c r="K15" s="17">
        <v>9</v>
      </c>
      <c r="L15" s="18"/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1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22</v>
      </c>
      <c r="D16" s="65" t="str">
        <f>IF(D9&lt;&gt;"",D9,"")</f>
        <v>Kari Komu</v>
      </c>
      <c r="E16" s="66"/>
      <c r="F16" s="67" t="str">
        <f>IF(I9&lt;&gt;"",I9,"")</f>
        <v>Lari Ikonen</v>
      </c>
      <c r="G16" s="68"/>
      <c r="H16" s="23">
        <v>-5</v>
      </c>
      <c r="I16" s="24">
        <v>-8</v>
      </c>
      <c r="J16" s="24">
        <v>-8</v>
      </c>
      <c r="K16" s="24"/>
      <c r="L16" s="25"/>
      <c r="M16" s="26">
        <f t="shared" ref="M16:M21" si="0">IF(ISBLANK(H16),"",COUNTIF(H16:L16,"&gt;=0"))</f>
        <v>0</v>
      </c>
      <c r="N16" s="27">
        <f t="shared" ref="N16:N20" si="1">IF(ISBLANK(H16),"",IF(LEFT(H16)="-",1,0)+IF(LEFT(I16)="-",1,0)+IF(LEFT(J16)="-",1,0)+IF(LEFT(K16)="-",1,0)+IF(LEFT(L16)="-",1,0))</f>
        <v>3</v>
      </c>
      <c r="O16" s="28" t="str">
        <f t="shared" ref="O16:P21" si="2">IF(M16=3,1,"")</f>
        <v/>
      </c>
      <c r="P16" s="27">
        <f t="shared" si="2"/>
        <v>1</v>
      </c>
      <c r="Q16" s="7"/>
    </row>
    <row r="17" spans="2:17">
      <c r="B17" s="4"/>
      <c r="C17" s="22" t="s">
        <v>23</v>
      </c>
      <c r="D17" s="65" t="str">
        <f>IF(D8&lt;&gt;"",D8,"")</f>
        <v>Joonas Kylliö</v>
      </c>
      <c r="E17" s="66"/>
      <c r="F17" s="67" t="str">
        <f>IF(I8&lt;&gt;"",I8,"")</f>
        <v>Julius Muinonen</v>
      </c>
      <c r="G17" s="68"/>
      <c r="H17" s="23">
        <v>-9</v>
      </c>
      <c r="I17" s="24">
        <v>-9</v>
      </c>
      <c r="J17" s="24">
        <v>-6</v>
      </c>
      <c r="K17" s="24"/>
      <c r="L17" s="25"/>
      <c r="M17" s="26">
        <f t="shared" si="0"/>
        <v>0</v>
      </c>
      <c r="N17" s="27">
        <f t="shared" si="1"/>
        <v>3</v>
      </c>
      <c r="O17" s="28" t="str">
        <f t="shared" si="2"/>
        <v/>
      </c>
      <c r="P17" s="27">
        <f t="shared" si="2"/>
        <v>1</v>
      </c>
      <c r="Q17" s="7"/>
    </row>
    <row r="18" spans="2:17">
      <c r="B18" s="4"/>
      <c r="C18" s="22" t="s">
        <v>24</v>
      </c>
      <c r="D18" s="65" t="str">
        <f>IF(D7&lt;&gt;"",D7,"")</f>
        <v>Riku Anttila</v>
      </c>
      <c r="E18" s="66"/>
      <c r="F18" s="67" t="str">
        <f>IF(I9&lt;&gt;"",I9,"")</f>
        <v>Lari Ikonen</v>
      </c>
      <c r="G18" s="68"/>
      <c r="H18" s="23">
        <v>-7</v>
      </c>
      <c r="I18" s="24">
        <v>-9</v>
      </c>
      <c r="J18" s="24">
        <v>-9</v>
      </c>
      <c r="K18" s="24"/>
      <c r="L18" s="25"/>
      <c r="M18" s="26">
        <f t="shared" si="0"/>
        <v>0</v>
      </c>
      <c r="N18" s="27">
        <f t="shared" si="1"/>
        <v>3</v>
      </c>
      <c r="O18" s="28" t="str">
        <f t="shared" si="2"/>
        <v/>
      </c>
      <c r="P18" s="27">
        <f t="shared" si="2"/>
        <v>1</v>
      </c>
      <c r="Q18" s="7"/>
    </row>
    <row r="19" spans="2:17">
      <c r="B19" s="4"/>
      <c r="C19" s="22" t="s">
        <v>25</v>
      </c>
      <c r="D19" s="65" t="str">
        <f>IF(D8&lt;&gt;"",D8,"")</f>
        <v>Joonas Kylliö</v>
      </c>
      <c r="E19" s="66"/>
      <c r="F19" s="67" t="str">
        <f>IF(I7&lt;&gt;"",I7,"")</f>
        <v>Leo Kivelä</v>
      </c>
      <c r="G19" s="68"/>
      <c r="H19" s="23">
        <v>9</v>
      </c>
      <c r="I19" s="24">
        <v>-9</v>
      </c>
      <c r="J19" s="24">
        <v>-6</v>
      </c>
      <c r="K19" s="24">
        <v>10</v>
      </c>
      <c r="L19" s="25">
        <v>8</v>
      </c>
      <c r="M19" s="26">
        <f t="shared" si="0"/>
        <v>3</v>
      </c>
      <c r="N19" s="27">
        <f t="shared" si="1"/>
        <v>2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26</v>
      </c>
      <c r="D20" s="65" t="str">
        <f>IF(D9&lt;&gt;"",D9,"")</f>
        <v>Kari Komu</v>
      </c>
      <c r="E20" s="66"/>
      <c r="F20" s="67" t="str">
        <f>IF(I8&lt;&gt;"",I8,"")</f>
        <v>Julius Muinonen</v>
      </c>
      <c r="G20" s="68"/>
      <c r="H20" s="29">
        <v>-4</v>
      </c>
      <c r="I20" s="24">
        <v>8</v>
      </c>
      <c r="J20" s="24">
        <v>-5</v>
      </c>
      <c r="K20" s="24">
        <v>-5</v>
      </c>
      <c r="L20" s="25"/>
      <c r="M20" s="26">
        <f t="shared" si="0"/>
        <v>1</v>
      </c>
      <c r="N20" s="27">
        <f t="shared" si="1"/>
        <v>3</v>
      </c>
      <c r="O20" s="28" t="str">
        <f t="shared" si="2"/>
        <v/>
      </c>
      <c r="P20" s="27">
        <f t="shared" si="2"/>
        <v>1</v>
      </c>
      <c r="Q20" s="7"/>
    </row>
    <row r="21" spans="2:17" ht="15.75" thickBot="1">
      <c r="B21" s="4"/>
      <c r="C21" s="30" t="s">
        <v>27</v>
      </c>
      <c r="D21" s="78" t="str">
        <f>IF(D11&lt;&gt;"",D11 &amp; " / " &amp; D12,"")</f>
        <v/>
      </c>
      <c r="E21" s="79"/>
      <c r="F21" s="80" t="str">
        <f>IF(I11&lt;&gt;"",I11 &amp; " / " &amp; I12,"")</f>
        <v/>
      </c>
      <c r="G21" s="81"/>
      <c r="H21" s="31"/>
      <c r="I21" s="32"/>
      <c r="J21" s="32"/>
      <c r="K21" s="32"/>
      <c r="L21" s="33"/>
      <c r="M21" s="34" t="str">
        <f t="shared" si="0"/>
        <v/>
      </c>
      <c r="N21" s="35" t="str">
        <f>IF(ISBLANK(H21),"",IF(LEFT(H21)="-",1,0)+IF(LEFT(I21)="-",1,0)+IF(LEFT(J21)="-",1,0)+IF(LEFT(K21)="-",1,0)+IF(LEFT(L21)="-",1,0))</f>
        <v/>
      </c>
      <c r="O21" s="36" t="str">
        <f t="shared" si="2"/>
        <v/>
      </c>
      <c r="P21" s="35" t="str">
        <f t="shared" si="2"/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82" t="s">
        <v>28</v>
      </c>
      <c r="L22" s="83"/>
      <c r="M22" s="40">
        <f>COUNTIF(M15:M21,"=3")</f>
        <v>2</v>
      </c>
      <c r="N22" s="41">
        <f>COUNTIF(N15:N21,"=3")</f>
        <v>4</v>
      </c>
      <c r="O22" s="42">
        <f>SUM(O15:O21)</f>
        <v>2</v>
      </c>
      <c r="P22" s="43">
        <f>SUM(P15:P21)</f>
        <v>4</v>
      </c>
      <c r="Q22" s="7"/>
    </row>
    <row r="23" spans="2:17">
      <c r="B23" s="4"/>
      <c r="C23" s="44" t="s">
        <v>29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30</v>
      </c>
      <c r="D24" s="45"/>
      <c r="E24" s="46"/>
      <c r="F24" s="45" t="s">
        <v>31</v>
      </c>
      <c r="G24" s="45"/>
      <c r="H24" s="45" t="s">
        <v>32</v>
      </c>
      <c r="I24" s="44"/>
      <c r="J24" s="44"/>
      <c r="L24" s="84" t="s">
        <v>33</v>
      </c>
      <c r="M24" s="84"/>
      <c r="N24" s="84"/>
      <c r="O24" s="84"/>
      <c r="P24" s="84"/>
      <c r="Q24" s="7"/>
    </row>
    <row r="25" spans="2:17" ht="21.75" thickBot="1">
      <c r="B25" s="4"/>
      <c r="C25" s="85" t="s">
        <v>34</v>
      </c>
      <c r="D25" s="85"/>
      <c r="E25" s="85"/>
      <c r="F25" s="85" t="s">
        <v>34</v>
      </c>
      <c r="G25" s="85"/>
      <c r="H25" s="85" t="s">
        <v>34</v>
      </c>
      <c r="I25" s="85"/>
      <c r="J25" s="85"/>
      <c r="K25" s="85"/>
      <c r="L25" s="86" t="s">
        <v>38</v>
      </c>
      <c r="M25" s="86"/>
      <c r="N25" s="86"/>
      <c r="O25" s="86"/>
      <c r="P25" s="86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35</v>
      </c>
    </row>
    <row r="31" spans="2:17" ht="15.75" thickBot="1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</row>
    <row r="32" spans="2:17">
      <c r="B32" s="4"/>
      <c r="C32" s="5"/>
      <c r="D32" s="5"/>
      <c r="E32" s="6" t="s">
        <v>0</v>
      </c>
      <c r="F32" s="5"/>
      <c r="G32" s="5"/>
      <c r="H32" s="5"/>
      <c r="I32" s="51" t="s">
        <v>1</v>
      </c>
      <c r="J32" s="52"/>
      <c r="K32" s="53"/>
      <c r="L32" s="54">
        <v>43211</v>
      </c>
      <c r="M32" s="54"/>
      <c r="N32" s="54"/>
      <c r="O32" s="54"/>
      <c r="P32" s="55"/>
      <c r="Q32" s="7"/>
    </row>
    <row r="33" spans="2:17" ht="16.5" thickBot="1">
      <c r="B33" s="4"/>
      <c r="C33" s="5"/>
      <c r="D33" s="5"/>
      <c r="E33" s="8" t="s">
        <v>2</v>
      </c>
      <c r="F33" s="5"/>
      <c r="G33" s="5"/>
      <c r="H33" s="5"/>
      <c r="I33" s="56" t="s">
        <v>3</v>
      </c>
      <c r="J33" s="57"/>
      <c r="K33" s="58"/>
      <c r="L33" s="59" t="s">
        <v>36</v>
      </c>
      <c r="M33" s="59"/>
      <c r="N33" s="59"/>
      <c r="O33" s="59"/>
      <c r="P33" s="60"/>
      <c r="Q33" s="7"/>
    </row>
    <row r="34" spans="2:17" ht="15.75" thickBot="1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7"/>
    </row>
    <row r="35" spans="2:17">
      <c r="B35" s="4"/>
      <c r="C35" s="9" t="s">
        <v>4</v>
      </c>
      <c r="D35" s="61" t="s">
        <v>42</v>
      </c>
      <c r="E35" s="61"/>
      <c r="F35" s="62"/>
      <c r="G35" s="5"/>
      <c r="H35" s="9" t="s">
        <v>4</v>
      </c>
      <c r="I35" s="61" t="s">
        <v>43</v>
      </c>
      <c r="J35" s="61"/>
      <c r="K35" s="61"/>
      <c r="L35" s="61"/>
      <c r="M35" s="61"/>
      <c r="N35" s="61"/>
      <c r="O35" s="61"/>
      <c r="P35" s="62"/>
      <c r="Q35" s="7"/>
    </row>
    <row r="36" spans="2:17">
      <c r="B36" s="4"/>
      <c r="C36" s="10" t="s">
        <v>5</v>
      </c>
      <c r="D36" s="63" t="s">
        <v>60</v>
      </c>
      <c r="E36" s="63"/>
      <c r="F36" s="64"/>
      <c r="G36" s="5"/>
      <c r="H36" s="10" t="s">
        <v>6</v>
      </c>
      <c r="I36" s="63" t="s">
        <v>55</v>
      </c>
      <c r="J36" s="63"/>
      <c r="K36" s="63"/>
      <c r="L36" s="63"/>
      <c r="M36" s="63"/>
      <c r="N36" s="63"/>
      <c r="O36" s="63"/>
      <c r="P36" s="64"/>
      <c r="Q36" s="7"/>
    </row>
    <row r="37" spans="2:17">
      <c r="B37" s="4"/>
      <c r="C37" s="10" t="s">
        <v>7</v>
      </c>
      <c r="D37" s="63" t="s">
        <v>61</v>
      </c>
      <c r="E37" s="63"/>
      <c r="F37" s="64"/>
      <c r="G37" s="5"/>
      <c r="H37" s="10" t="s">
        <v>8</v>
      </c>
      <c r="I37" s="63" t="s">
        <v>56</v>
      </c>
      <c r="J37" s="63"/>
      <c r="K37" s="63"/>
      <c r="L37" s="63"/>
      <c r="M37" s="63"/>
      <c r="N37" s="63"/>
      <c r="O37" s="63"/>
      <c r="P37" s="64"/>
      <c r="Q37" s="7"/>
    </row>
    <row r="38" spans="2:17">
      <c r="B38" s="4"/>
      <c r="C38" s="10" t="s">
        <v>9</v>
      </c>
      <c r="D38" s="63" t="s">
        <v>62</v>
      </c>
      <c r="E38" s="63"/>
      <c r="F38" s="64"/>
      <c r="G38" s="5"/>
      <c r="H38" s="10" t="s">
        <v>10</v>
      </c>
      <c r="I38" s="63" t="s">
        <v>54</v>
      </c>
      <c r="J38" s="63"/>
      <c r="K38" s="63"/>
      <c r="L38" s="63"/>
      <c r="M38" s="63"/>
      <c r="N38" s="63"/>
      <c r="O38" s="63"/>
      <c r="P38" s="64"/>
      <c r="Q38" s="7"/>
    </row>
    <row r="39" spans="2:17">
      <c r="B39" s="4"/>
      <c r="C39" s="69" t="s">
        <v>11</v>
      </c>
      <c r="D39" s="70"/>
      <c r="E39" s="70"/>
      <c r="F39" s="71"/>
      <c r="G39" s="5"/>
      <c r="H39" s="69" t="s">
        <v>11</v>
      </c>
      <c r="I39" s="70"/>
      <c r="J39" s="70"/>
      <c r="K39" s="70"/>
      <c r="L39" s="70"/>
      <c r="M39" s="70"/>
      <c r="N39" s="70"/>
      <c r="O39" s="70"/>
      <c r="P39" s="71"/>
      <c r="Q39" s="7"/>
    </row>
    <row r="40" spans="2:17">
      <c r="B40" s="4"/>
      <c r="C40" s="11"/>
      <c r="D40" s="63"/>
      <c r="E40" s="63"/>
      <c r="F40" s="64"/>
      <c r="G40" s="5"/>
      <c r="H40" s="11"/>
      <c r="I40" s="63"/>
      <c r="J40" s="63"/>
      <c r="K40" s="63"/>
      <c r="L40" s="63"/>
      <c r="M40" s="63"/>
      <c r="N40" s="63"/>
      <c r="O40" s="63"/>
      <c r="P40" s="64"/>
      <c r="Q40" s="7"/>
    </row>
    <row r="41" spans="2:17" ht="15.75" thickBot="1">
      <c r="B41" s="4"/>
      <c r="C41" s="12"/>
      <c r="D41" s="72"/>
      <c r="E41" s="72"/>
      <c r="F41" s="73"/>
      <c r="G41" s="5"/>
      <c r="H41" s="12"/>
      <c r="I41" s="72"/>
      <c r="J41" s="72"/>
      <c r="K41" s="72"/>
      <c r="L41" s="72"/>
      <c r="M41" s="72"/>
      <c r="N41" s="72"/>
      <c r="O41" s="72"/>
      <c r="P41" s="73"/>
      <c r="Q41" s="7"/>
    </row>
    <row r="42" spans="2:17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7"/>
    </row>
    <row r="43" spans="2:17" ht="15.75" thickBot="1">
      <c r="B43" s="4"/>
      <c r="C43" s="13" t="s">
        <v>12</v>
      </c>
      <c r="D43" s="5"/>
      <c r="E43" s="5"/>
      <c r="F43" s="5"/>
      <c r="G43" s="5"/>
      <c r="H43" s="50" t="s">
        <v>13</v>
      </c>
      <c r="I43" s="50" t="s">
        <v>14</v>
      </c>
      <c r="J43" s="50" t="s">
        <v>15</v>
      </c>
      <c r="K43" s="50" t="s">
        <v>16</v>
      </c>
      <c r="L43" s="50" t="s">
        <v>17</v>
      </c>
      <c r="M43" s="74" t="s">
        <v>18</v>
      </c>
      <c r="N43" s="74"/>
      <c r="O43" s="50" t="s">
        <v>19</v>
      </c>
      <c r="P43" s="50" t="s">
        <v>20</v>
      </c>
      <c r="Q43" s="7"/>
    </row>
    <row r="44" spans="2:17">
      <c r="B44" s="4"/>
      <c r="C44" s="15" t="s">
        <v>21</v>
      </c>
      <c r="D44" s="53" t="str">
        <f>IF(D36&lt;&gt;"",D36,"")</f>
        <v>Pekka Kolppanen</v>
      </c>
      <c r="E44" s="75"/>
      <c r="F44" s="76" t="str">
        <f>IF(I36&lt;&gt;"",I36,"")</f>
        <v>Antti Jokinen</v>
      </c>
      <c r="G44" s="77"/>
      <c r="H44" s="16">
        <v>-4</v>
      </c>
      <c r="I44" s="17">
        <v>-2</v>
      </c>
      <c r="J44" s="17">
        <v>-5</v>
      </c>
      <c r="K44" s="17"/>
      <c r="L44" s="18"/>
      <c r="M44" s="19">
        <f>IF(ISBLANK(H44),"",COUNTIF(H44:L44,"&gt;=0"))</f>
        <v>0</v>
      </c>
      <c r="N44" s="20">
        <f>IF(ISBLANK(H44),"",IF(LEFT(H44)="-",1,0)+IF(LEFT(I44)="-",1,0)+IF(LEFT(J44)="-",1,0)+IF(LEFT(K44)="-",1,0)+IF(LEFT(L44)="-",1,0))</f>
        <v>3</v>
      </c>
      <c r="O44" s="21" t="str">
        <f>IF(M44=3,1,"")</f>
        <v/>
      </c>
      <c r="P44" s="20">
        <f>IF(N44=3,1,"")</f>
        <v>1</v>
      </c>
      <c r="Q44" s="7"/>
    </row>
    <row r="45" spans="2:17">
      <c r="B45" s="4"/>
      <c r="C45" s="22" t="s">
        <v>22</v>
      </c>
      <c r="D45" s="65" t="str">
        <f>IF(D38&lt;&gt;"",D38,"")</f>
        <v>Hannu Sihvo</v>
      </c>
      <c r="E45" s="66"/>
      <c r="F45" s="67" t="str">
        <f>IF(I38&lt;&gt;"",I38,"")</f>
        <v>Eero Aho</v>
      </c>
      <c r="G45" s="68"/>
      <c r="H45" s="23">
        <v>-10</v>
      </c>
      <c r="I45" s="24">
        <v>-4</v>
      </c>
      <c r="J45" s="24">
        <v>10</v>
      </c>
      <c r="K45" s="24">
        <v>-8</v>
      </c>
      <c r="L45" s="25"/>
      <c r="M45" s="26">
        <f t="shared" ref="M45:M50" si="3">IF(ISBLANK(H45),"",COUNTIF(H45:L45,"&gt;=0"))</f>
        <v>1</v>
      </c>
      <c r="N45" s="27">
        <f t="shared" ref="N45:N49" si="4">IF(ISBLANK(H45),"",IF(LEFT(H45)="-",1,0)+IF(LEFT(I45)="-",1,0)+IF(LEFT(J45)="-",1,0)+IF(LEFT(K45)="-",1,0)+IF(LEFT(L45)="-",1,0))</f>
        <v>3</v>
      </c>
      <c r="O45" s="28" t="str">
        <f t="shared" ref="O45:O50" si="5">IF(M45=3,1,"")</f>
        <v/>
      </c>
      <c r="P45" s="27">
        <f t="shared" ref="P45:P50" si="6">IF(N45=3,1,"")</f>
        <v>1</v>
      </c>
      <c r="Q45" s="7"/>
    </row>
    <row r="46" spans="2:17">
      <c r="B46" s="4"/>
      <c r="C46" s="22" t="s">
        <v>23</v>
      </c>
      <c r="D46" s="65" t="str">
        <f>IF(D37&lt;&gt;"",D37,"")</f>
        <v>Juha Rimpiläinen</v>
      </c>
      <c r="E46" s="66"/>
      <c r="F46" s="67" t="str">
        <f>IF(I37&lt;&gt;"",I37,"")</f>
        <v>Tommi Sidoroff</v>
      </c>
      <c r="G46" s="68"/>
      <c r="H46" s="23">
        <v>-8</v>
      </c>
      <c r="I46" s="24">
        <v>-7</v>
      </c>
      <c r="J46" s="24">
        <v>-5</v>
      </c>
      <c r="K46" s="24"/>
      <c r="L46" s="25"/>
      <c r="M46" s="26">
        <f t="shared" si="3"/>
        <v>0</v>
      </c>
      <c r="N46" s="27">
        <f t="shared" si="4"/>
        <v>3</v>
      </c>
      <c r="O46" s="28" t="str">
        <f t="shared" si="5"/>
        <v/>
      </c>
      <c r="P46" s="27">
        <f t="shared" si="6"/>
        <v>1</v>
      </c>
      <c r="Q46" s="7"/>
    </row>
    <row r="47" spans="2:17">
      <c r="B47" s="4"/>
      <c r="C47" s="22" t="s">
        <v>24</v>
      </c>
      <c r="D47" s="65" t="str">
        <f>IF(D36&lt;&gt;"",D36,"")</f>
        <v>Pekka Kolppanen</v>
      </c>
      <c r="E47" s="66"/>
      <c r="F47" s="67" t="str">
        <f>IF(I38&lt;&gt;"",I38,"")</f>
        <v>Eero Aho</v>
      </c>
      <c r="G47" s="68"/>
      <c r="H47" s="23">
        <v>-7</v>
      </c>
      <c r="I47" s="24">
        <v>-5</v>
      </c>
      <c r="J47" s="24">
        <v>-4</v>
      </c>
      <c r="K47" s="24"/>
      <c r="L47" s="25"/>
      <c r="M47" s="26">
        <f t="shared" si="3"/>
        <v>0</v>
      </c>
      <c r="N47" s="27">
        <f t="shared" si="4"/>
        <v>3</v>
      </c>
      <c r="O47" s="28" t="str">
        <f t="shared" si="5"/>
        <v/>
      </c>
      <c r="P47" s="27">
        <f t="shared" si="6"/>
        <v>1</v>
      </c>
      <c r="Q47" s="7"/>
    </row>
    <row r="48" spans="2:17">
      <c r="B48" s="4"/>
      <c r="C48" s="22" t="s">
        <v>25</v>
      </c>
      <c r="D48" s="65" t="str">
        <f>IF(D37&lt;&gt;"",D37,"")</f>
        <v>Juha Rimpiläinen</v>
      </c>
      <c r="E48" s="66"/>
      <c r="F48" s="67" t="str">
        <f>IF(I36&lt;&gt;"",I36,"")</f>
        <v>Antti Jokinen</v>
      </c>
      <c r="G48" s="68"/>
      <c r="H48" s="23"/>
      <c r="I48" s="24"/>
      <c r="J48" s="24"/>
      <c r="K48" s="24"/>
      <c r="L48" s="25"/>
      <c r="M48" s="26" t="str">
        <f t="shared" si="3"/>
        <v/>
      </c>
      <c r="N48" s="27" t="str">
        <f t="shared" si="4"/>
        <v/>
      </c>
      <c r="O48" s="28" t="str">
        <f t="shared" si="5"/>
        <v/>
      </c>
      <c r="P48" s="27" t="str">
        <f t="shared" si="6"/>
        <v/>
      </c>
      <c r="Q48" s="7"/>
    </row>
    <row r="49" spans="2:17">
      <c r="B49" s="4"/>
      <c r="C49" s="22" t="s">
        <v>26</v>
      </c>
      <c r="D49" s="65" t="str">
        <f>IF(D38&lt;&gt;"",D38,"")</f>
        <v>Hannu Sihvo</v>
      </c>
      <c r="E49" s="66"/>
      <c r="F49" s="67" t="str">
        <f>IF(I37&lt;&gt;"",I37,"")</f>
        <v>Tommi Sidoroff</v>
      </c>
      <c r="G49" s="68"/>
      <c r="H49" s="29"/>
      <c r="I49" s="24"/>
      <c r="J49" s="24"/>
      <c r="K49" s="24"/>
      <c r="L49" s="25"/>
      <c r="M49" s="26" t="str">
        <f t="shared" si="3"/>
        <v/>
      </c>
      <c r="N49" s="27" t="str">
        <f t="shared" si="4"/>
        <v/>
      </c>
      <c r="O49" s="28" t="str">
        <f t="shared" si="5"/>
        <v/>
      </c>
      <c r="P49" s="27" t="str">
        <f t="shared" si="6"/>
        <v/>
      </c>
      <c r="Q49" s="7"/>
    </row>
    <row r="50" spans="2:17" ht="15.75" thickBot="1">
      <c r="B50" s="4"/>
      <c r="C50" s="30" t="s">
        <v>27</v>
      </c>
      <c r="D50" s="78" t="str">
        <f>IF(D40&lt;&gt;"",D40 &amp; " / " &amp; D41,"")</f>
        <v/>
      </c>
      <c r="E50" s="79"/>
      <c r="F50" s="80" t="str">
        <f>IF(I40&lt;&gt;"",I40 &amp; " / " &amp; I41,"")</f>
        <v/>
      </c>
      <c r="G50" s="81"/>
      <c r="H50" s="31"/>
      <c r="I50" s="32"/>
      <c r="J50" s="32"/>
      <c r="K50" s="32"/>
      <c r="L50" s="33"/>
      <c r="M50" s="34" t="str">
        <f t="shared" si="3"/>
        <v/>
      </c>
      <c r="N50" s="35" t="str">
        <f>IF(ISBLANK(H50),"",IF(LEFT(H50)="-",1,0)+IF(LEFT(I50)="-",1,0)+IF(LEFT(J50)="-",1,0)+IF(LEFT(K50)="-",1,0)+IF(LEFT(L50)="-",1,0))</f>
        <v/>
      </c>
      <c r="O50" s="36" t="str">
        <f t="shared" si="5"/>
        <v/>
      </c>
      <c r="P50" s="35" t="str">
        <f t="shared" si="6"/>
        <v/>
      </c>
      <c r="Q50" s="7"/>
    </row>
    <row r="51" spans="2:17" ht="19.5" thickBot="1">
      <c r="B51" s="4"/>
      <c r="C51" s="37"/>
      <c r="D51" s="37"/>
      <c r="E51" s="37"/>
      <c r="F51" s="37"/>
      <c r="G51" s="37"/>
      <c r="H51" s="38"/>
      <c r="I51" s="38"/>
      <c r="J51" s="39"/>
      <c r="K51" s="82" t="s">
        <v>28</v>
      </c>
      <c r="L51" s="83"/>
      <c r="M51" s="40">
        <f>COUNTIF(M44:M50,"=3")</f>
        <v>0</v>
      </c>
      <c r="N51" s="41">
        <f>COUNTIF(N44:N50,"=3")</f>
        <v>4</v>
      </c>
      <c r="O51" s="42">
        <f>SUM(O44:O50)</f>
        <v>0</v>
      </c>
      <c r="P51" s="43">
        <f>SUM(P44:P50)</f>
        <v>4</v>
      </c>
      <c r="Q51" s="7"/>
    </row>
    <row r="52" spans="2:17">
      <c r="B52" s="4"/>
      <c r="C52" s="44" t="s">
        <v>29</v>
      </c>
      <c r="D52" s="37"/>
      <c r="E52" s="37"/>
      <c r="F52" s="37"/>
      <c r="G52" s="37"/>
      <c r="H52" s="37"/>
      <c r="I52" s="37"/>
      <c r="J52" s="37"/>
      <c r="K52" s="37"/>
      <c r="L52" s="37"/>
      <c r="M52" s="5"/>
      <c r="N52" s="5"/>
      <c r="O52" s="5"/>
      <c r="P52" s="5"/>
      <c r="Q52" s="7"/>
    </row>
    <row r="53" spans="2:17">
      <c r="B53" s="4"/>
      <c r="C53" s="45" t="s">
        <v>30</v>
      </c>
      <c r="D53" s="45"/>
      <c r="E53" s="46"/>
      <c r="F53" s="45" t="s">
        <v>31</v>
      </c>
      <c r="G53" s="45"/>
      <c r="H53" s="45" t="s">
        <v>32</v>
      </c>
      <c r="I53" s="44"/>
      <c r="J53" s="44"/>
      <c r="L53" s="84" t="s">
        <v>33</v>
      </c>
      <c r="M53" s="84"/>
      <c r="N53" s="84"/>
      <c r="O53" s="84"/>
      <c r="P53" s="84"/>
      <c r="Q53" s="7"/>
    </row>
    <row r="54" spans="2:17" ht="21.75" thickBot="1">
      <c r="B54" s="4"/>
      <c r="C54" s="85" t="s">
        <v>34</v>
      </c>
      <c r="D54" s="85"/>
      <c r="E54" s="85"/>
      <c r="F54" s="85" t="s">
        <v>34</v>
      </c>
      <c r="G54" s="85"/>
      <c r="H54" s="85" t="s">
        <v>34</v>
      </c>
      <c r="I54" s="85"/>
      <c r="J54" s="85"/>
      <c r="K54" s="85"/>
      <c r="L54" s="86" t="s">
        <v>43</v>
      </c>
      <c r="M54" s="86"/>
      <c r="N54" s="86"/>
      <c r="O54" s="86"/>
      <c r="P54" s="86"/>
      <c r="Q54" s="7"/>
    </row>
    <row r="55" spans="2:17"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9"/>
    </row>
    <row r="57" spans="2:17">
      <c r="C57" t="s">
        <v>35</v>
      </c>
    </row>
    <row r="62" spans="2:17" ht="15.75" thickBo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2:17">
      <c r="B63" s="4"/>
      <c r="C63" s="5"/>
      <c r="D63" s="5"/>
      <c r="E63" s="6" t="s">
        <v>0</v>
      </c>
      <c r="F63" s="5"/>
      <c r="G63" s="5"/>
      <c r="H63" s="5"/>
      <c r="I63" s="51" t="s">
        <v>1</v>
      </c>
      <c r="J63" s="52"/>
      <c r="K63" s="53"/>
      <c r="L63" s="54">
        <v>43211</v>
      </c>
      <c r="M63" s="54"/>
      <c r="N63" s="54"/>
      <c r="O63" s="54"/>
      <c r="P63" s="55"/>
      <c r="Q63" s="7"/>
    </row>
    <row r="64" spans="2:17" ht="16.5" thickBot="1">
      <c r="B64" s="4"/>
      <c r="C64" s="5"/>
      <c r="D64" s="5"/>
      <c r="E64" s="8" t="s">
        <v>2</v>
      </c>
      <c r="F64" s="5"/>
      <c r="G64" s="5"/>
      <c r="H64" s="5"/>
      <c r="I64" s="56" t="s">
        <v>3</v>
      </c>
      <c r="J64" s="57"/>
      <c r="K64" s="58"/>
      <c r="L64" s="59" t="s">
        <v>36</v>
      </c>
      <c r="M64" s="59"/>
      <c r="N64" s="59"/>
      <c r="O64" s="59"/>
      <c r="P64" s="60"/>
      <c r="Q64" s="7"/>
    </row>
    <row r="65" spans="2:17" ht="15.75" thickBot="1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7"/>
    </row>
    <row r="66" spans="2:17">
      <c r="B66" s="4"/>
      <c r="C66" s="9" t="s">
        <v>4</v>
      </c>
      <c r="D66" s="61" t="s">
        <v>44</v>
      </c>
      <c r="E66" s="61"/>
      <c r="F66" s="62"/>
      <c r="G66" s="5"/>
      <c r="H66" s="9" t="s">
        <v>4</v>
      </c>
      <c r="I66" s="61" t="s">
        <v>45</v>
      </c>
      <c r="J66" s="61"/>
      <c r="K66" s="61"/>
      <c r="L66" s="61"/>
      <c r="M66" s="61"/>
      <c r="N66" s="61"/>
      <c r="O66" s="61"/>
      <c r="P66" s="62"/>
      <c r="Q66" s="7"/>
    </row>
    <row r="67" spans="2:17">
      <c r="B67" s="4"/>
      <c r="C67" s="10" t="s">
        <v>5</v>
      </c>
      <c r="D67" s="63" t="s">
        <v>63</v>
      </c>
      <c r="E67" s="63"/>
      <c r="F67" s="64"/>
      <c r="G67" s="5"/>
      <c r="H67" s="10" t="s">
        <v>6</v>
      </c>
      <c r="I67" s="63" t="s">
        <v>66</v>
      </c>
      <c r="J67" s="63"/>
      <c r="K67" s="63"/>
      <c r="L67" s="63"/>
      <c r="M67" s="63"/>
      <c r="N67" s="63"/>
      <c r="O67" s="63"/>
      <c r="P67" s="64"/>
      <c r="Q67" s="7"/>
    </row>
    <row r="68" spans="2:17">
      <c r="B68" s="4"/>
      <c r="C68" s="10" t="s">
        <v>7</v>
      </c>
      <c r="D68" s="63" t="s">
        <v>64</v>
      </c>
      <c r="E68" s="63"/>
      <c r="F68" s="64"/>
      <c r="G68" s="5"/>
      <c r="H68" s="10" t="s">
        <v>8</v>
      </c>
      <c r="I68" s="63" t="s">
        <v>67</v>
      </c>
      <c r="J68" s="63"/>
      <c r="K68" s="63"/>
      <c r="L68" s="63"/>
      <c r="M68" s="63"/>
      <c r="N68" s="63"/>
      <c r="O68" s="63"/>
      <c r="P68" s="64"/>
      <c r="Q68" s="7"/>
    </row>
    <row r="69" spans="2:17">
      <c r="B69" s="4"/>
      <c r="C69" s="10" t="s">
        <v>9</v>
      </c>
      <c r="D69" s="63" t="s">
        <v>65</v>
      </c>
      <c r="E69" s="63"/>
      <c r="F69" s="64"/>
      <c r="G69" s="5"/>
      <c r="H69" s="10" t="s">
        <v>10</v>
      </c>
      <c r="I69" s="63" t="s">
        <v>68</v>
      </c>
      <c r="J69" s="63"/>
      <c r="K69" s="63"/>
      <c r="L69" s="63"/>
      <c r="M69" s="63"/>
      <c r="N69" s="63"/>
      <c r="O69" s="63"/>
      <c r="P69" s="64"/>
      <c r="Q69" s="7"/>
    </row>
    <row r="70" spans="2:17">
      <c r="B70" s="4"/>
      <c r="C70" s="69" t="s">
        <v>11</v>
      </c>
      <c r="D70" s="70"/>
      <c r="E70" s="70"/>
      <c r="F70" s="71"/>
      <c r="G70" s="5"/>
      <c r="H70" s="69" t="s">
        <v>11</v>
      </c>
      <c r="I70" s="70"/>
      <c r="J70" s="70"/>
      <c r="K70" s="70"/>
      <c r="L70" s="70"/>
      <c r="M70" s="70"/>
      <c r="N70" s="70"/>
      <c r="O70" s="70"/>
      <c r="P70" s="71"/>
      <c r="Q70" s="7"/>
    </row>
    <row r="71" spans="2:17">
      <c r="B71" s="4"/>
      <c r="C71" s="11"/>
      <c r="D71" s="63"/>
      <c r="E71" s="63"/>
      <c r="F71" s="64"/>
      <c r="G71" s="5"/>
      <c r="H71" s="11"/>
      <c r="I71" s="63"/>
      <c r="J71" s="63"/>
      <c r="K71" s="63"/>
      <c r="L71" s="63"/>
      <c r="M71" s="63"/>
      <c r="N71" s="63"/>
      <c r="O71" s="63"/>
      <c r="P71" s="64"/>
      <c r="Q71" s="7"/>
    </row>
    <row r="72" spans="2:17" ht="15.75" thickBot="1">
      <c r="B72" s="4"/>
      <c r="C72" s="12"/>
      <c r="D72" s="72"/>
      <c r="E72" s="72"/>
      <c r="F72" s="73"/>
      <c r="G72" s="5"/>
      <c r="H72" s="12"/>
      <c r="I72" s="72"/>
      <c r="J72" s="72"/>
      <c r="K72" s="72"/>
      <c r="L72" s="72"/>
      <c r="M72" s="72"/>
      <c r="N72" s="72"/>
      <c r="O72" s="72"/>
      <c r="P72" s="73"/>
      <c r="Q72" s="7"/>
    </row>
    <row r="73" spans="2:17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7"/>
    </row>
    <row r="74" spans="2:17" ht="15.75" thickBot="1">
      <c r="B74" s="4"/>
      <c r="C74" s="13" t="s">
        <v>12</v>
      </c>
      <c r="D74" s="5"/>
      <c r="E74" s="5"/>
      <c r="F74" s="5"/>
      <c r="G74" s="5"/>
      <c r="H74" s="50" t="s">
        <v>13</v>
      </c>
      <c r="I74" s="50" t="s">
        <v>14</v>
      </c>
      <c r="J74" s="50" t="s">
        <v>15</v>
      </c>
      <c r="K74" s="50" t="s">
        <v>16</v>
      </c>
      <c r="L74" s="50" t="s">
        <v>17</v>
      </c>
      <c r="M74" s="74" t="s">
        <v>18</v>
      </c>
      <c r="N74" s="74"/>
      <c r="O74" s="50" t="s">
        <v>19</v>
      </c>
      <c r="P74" s="50" t="s">
        <v>20</v>
      </c>
      <c r="Q74" s="7"/>
    </row>
    <row r="75" spans="2:17">
      <c r="B75" s="4"/>
      <c r="C75" s="15" t="s">
        <v>21</v>
      </c>
      <c r="D75" s="53" t="str">
        <f>IF(D67&lt;&gt;"",D67,"")</f>
        <v>Linus Eriksson</v>
      </c>
      <c r="E75" s="75"/>
      <c r="F75" s="76" t="str">
        <f>IF(I67&lt;&gt;"",I67,"")</f>
        <v>Yan Zhuoping</v>
      </c>
      <c r="G75" s="77"/>
      <c r="H75" s="16">
        <v>7</v>
      </c>
      <c r="I75" s="17">
        <v>4</v>
      </c>
      <c r="J75" s="17">
        <v>6</v>
      </c>
      <c r="K75" s="17"/>
      <c r="L75" s="18"/>
      <c r="M75" s="19">
        <f>IF(ISBLANK(H75),"",COUNTIF(H75:L75,"&gt;=0"))</f>
        <v>3</v>
      </c>
      <c r="N75" s="20">
        <f>IF(ISBLANK(H75),"",IF(LEFT(H75)="-",1,0)+IF(LEFT(I75)="-",1,0)+IF(LEFT(J75)="-",1,0)+IF(LEFT(K75)="-",1,0)+IF(LEFT(L75)="-",1,0))</f>
        <v>0</v>
      </c>
      <c r="O75" s="21">
        <f>IF(M75=3,1,"")</f>
        <v>1</v>
      </c>
      <c r="P75" s="20" t="str">
        <f>IF(N75=3,1,"")</f>
        <v/>
      </c>
      <c r="Q75" s="7"/>
    </row>
    <row r="76" spans="2:17">
      <c r="B76" s="4"/>
      <c r="C76" s="22" t="s">
        <v>22</v>
      </c>
      <c r="D76" s="65" t="str">
        <f>IF(D69&lt;&gt;"",D69,"")</f>
        <v>Thomas Lundström</v>
      </c>
      <c r="E76" s="66"/>
      <c r="F76" s="67" t="str">
        <f>IF(I69&lt;&gt;"",I69,"")</f>
        <v>Aleksi Räsänen</v>
      </c>
      <c r="G76" s="68"/>
      <c r="H76" s="23">
        <v>5</v>
      </c>
      <c r="I76" s="24">
        <v>11</v>
      </c>
      <c r="J76" s="24">
        <v>-14</v>
      </c>
      <c r="K76" s="24">
        <v>9</v>
      </c>
      <c r="L76" s="25"/>
      <c r="M76" s="26">
        <f t="shared" ref="M76:M81" si="7">IF(ISBLANK(H76),"",COUNTIF(H76:L76,"&gt;=0"))</f>
        <v>3</v>
      </c>
      <c r="N76" s="27">
        <f t="shared" ref="N76:N80" si="8">IF(ISBLANK(H76),"",IF(LEFT(H76)="-",1,0)+IF(LEFT(I76)="-",1,0)+IF(LEFT(J76)="-",1,0)+IF(LEFT(K76)="-",1,0)+IF(LEFT(L76)="-",1,0))</f>
        <v>1</v>
      </c>
      <c r="O76" s="28">
        <f t="shared" ref="O76:O81" si="9">IF(M76=3,1,"")</f>
        <v>1</v>
      </c>
      <c r="P76" s="27" t="str">
        <f t="shared" ref="P76:P81" si="10">IF(N76=3,1,"")</f>
        <v/>
      </c>
      <c r="Q76" s="7"/>
    </row>
    <row r="77" spans="2:17">
      <c r="B77" s="4"/>
      <c r="C77" s="22" t="s">
        <v>23</v>
      </c>
      <c r="D77" s="65" t="str">
        <f>IF(D68&lt;&gt;"",D68,"")</f>
        <v>Pär Grefberg</v>
      </c>
      <c r="E77" s="66"/>
      <c r="F77" s="67" t="str">
        <f>IF(I68&lt;&gt;"",I68,"")</f>
        <v>Marek Viskman</v>
      </c>
      <c r="G77" s="68"/>
      <c r="H77" s="23">
        <v>-9</v>
      </c>
      <c r="I77" s="24">
        <v>-7</v>
      </c>
      <c r="J77" s="24">
        <v>9</v>
      </c>
      <c r="K77" s="24">
        <v>-6</v>
      </c>
      <c r="L77" s="25"/>
      <c r="M77" s="26">
        <f t="shared" si="7"/>
        <v>1</v>
      </c>
      <c r="N77" s="27">
        <f t="shared" si="8"/>
        <v>3</v>
      </c>
      <c r="O77" s="28" t="str">
        <f t="shared" si="9"/>
        <v/>
      </c>
      <c r="P77" s="27">
        <f t="shared" si="10"/>
        <v>1</v>
      </c>
      <c r="Q77" s="7"/>
    </row>
    <row r="78" spans="2:17">
      <c r="B78" s="4"/>
      <c r="C78" s="22" t="s">
        <v>24</v>
      </c>
      <c r="D78" s="65" t="str">
        <f>IF(D67&lt;&gt;"",D67,"")</f>
        <v>Linus Eriksson</v>
      </c>
      <c r="E78" s="66"/>
      <c r="F78" s="67" t="str">
        <f>IF(I69&lt;&gt;"",I69,"")</f>
        <v>Aleksi Räsänen</v>
      </c>
      <c r="G78" s="68"/>
      <c r="H78" s="23">
        <v>2</v>
      </c>
      <c r="I78" s="24">
        <v>4</v>
      </c>
      <c r="J78" s="24">
        <v>9</v>
      </c>
      <c r="K78" s="24"/>
      <c r="L78" s="25"/>
      <c r="M78" s="26">
        <f t="shared" si="7"/>
        <v>3</v>
      </c>
      <c r="N78" s="27">
        <f t="shared" si="8"/>
        <v>0</v>
      </c>
      <c r="O78" s="28">
        <f t="shared" si="9"/>
        <v>1</v>
      </c>
      <c r="P78" s="27" t="str">
        <f t="shared" si="10"/>
        <v/>
      </c>
      <c r="Q78" s="7"/>
    </row>
    <row r="79" spans="2:17">
      <c r="B79" s="4"/>
      <c r="C79" s="22" t="s">
        <v>25</v>
      </c>
      <c r="D79" s="65" t="str">
        <f>IF(D68&lt;&gt;"",D68,"")</f>
        <v>Pär Grefberg</v>
      </c>
      <c r="E79" s="66"/>
      <c r="F79" s="67" t="str">
        <f>IF(I67&lt;&gt;"",I67,"")</f>
        <v>Yan Zhuoping</v>
      </c>
      <c r="G79" s="68"/>
      <c r="H79" s="23">
        <v>-11</v>
      </c>
      <c r="I79" s="24">
        <v>-4</v>
      </c>
      <c r="J79" s="24">
        <v>-10</v>
      </c>
      <c r="K79" s="24"/>
      <c r="L79" s="25"/>
      <c r="M79" s="26">
        <f t="shared" si="7"/>
        <v>0</v>
      </c>
      <c r="N79" s="27">
        <f t="shared" si="8"/>
        <v>3</v>
      </c>
      <c r="O79" s="28" t="str">
        <f t="shared" si="9"/>
        <v/>
      </c>
      <c r="P79" s="27">
        <f t="shared" si="10"/>
        <v>1</v>
      </c>
      <c r="Q79" s="7"/>
    </row>
    <row r="80" spans="2:17">
      <c r="B80" s="4"/>
      <c r="C80" s="22" t="s">
        <v>26</v>
      </c>
      <c r="D80" s="65" t="str">
        <f>IF(D69&lt;&gt;"",D69,"")</f>
        <v>Thomas Lundström</v>
      </c>
      <c r="E80" s="66"/>
      <c r="F80" s="67" t="str">
        <f>IF(I68&lt;&gt;"",I68,"")</f>
        <v>Marek Viskman</v>
      </c>
      <c r="G80" s="68"/>
      <c r="H80" s="29">
        <v>6</v>
      </c>
      <c r="I80" s="24">
        <v>-9</v>
      </c>
      <c r="J80" s="24">
        <v>6</v>
      </c>
      <c r="K80" s="24">
        <v>12</v>
      </c>
      <c r="L80" s="25"/>
      <c r="M80" s="26">
        <f t="shared" si="7"/>
        <v>3</v>
      </c>
      <c r="N80" s="27">
        <f t="shared" si="8"/>
        <v>1</v>
      </c>
      <c r="O80" s="28">
        <f t="shared" si="9"/>
        <v>1</v>
      </c>
      <c r="P80" s="27" t="str">
        <f t="shared" si="10"/>
        <v/>
      </c>
      <c r="Q80" s="7"/>
    </row>
    <row r="81" spans="2:17" ht="15.75" thickBot="1">
      <c r="B81" s="4"/>
      <c r="C81" s="30" t="s">
        <v>27</v>
      </c>
      <c r="D81" s="78" t="str">
        <f>IF(D71&lt;&gt;"",D71 &amp; " / " &amp; D72,"")</f>
        <v/>
      </c>
      <c r="E81" s="79"/>
      <c r="F81" s="80" t="str">
        <f>IF(I71&lt;&gt;"",I71 &amp; " / " &amp; I72,"")</f>
        <v/>
      </c>
      <c r="G81" s="81"/>
      <c r="H81" s="31"/>
      <c r="I81" s="32"/>
      <c r="J81" s="32"/>
      <c r="K81" s="32"/>
      <c r="L81" s="33"/>
      <c r="M81" s="34" t="str">
        <f t="shared" si="7"/>
        <v/>
      </c>
      <c r="N81" s="35" t="str">
        <f>IF(ISBLANK(H81),"",IF(LEFT(H81)="-",1,0)+IF(LEFT(I81)="-",1,0)+IF(LEFT(J81)="-",1,0)+IF(LEFT(K81)="-",1,0)+IF(LEFT(L81)="-",1,0))</f>
        <v/>
      </c>
      <c r="O81" s="36" t="str">
        <f t="shared" si="9"/>
        <v/>
      </c>
      <c r="P81" s="35" t="str">
        <f t="shared" si="10"/>
        <v/>
      </c>
      <c r="Q81" s="7"/>
    </row>
    <row r="82" spans="2:17" ht="19.5" thickBot="1">
      <c r="B82" s="4"/>
      <c r="C82" s="37"/>
      <c r="D82" s="37"/>
      <c r="E82" s="37"/>
      <c r="F82" s="37"/>
      <c r="G82" s="37"/>
      <c r="H82" s="38"/>
      <c r="I82" s="38"/>
      <c r="J82" s="39"/>
      <c r="K82" s="82" t="s">
        <v>28</v>
      </c>
      <c r="L82" s="83"/>
      <c r="M82" s="40">
        <f>COUNTIF(M75:M81,"=3")</f>
        <v>4</v>
      </c>
      <c r="N82" s="41">
        <f>COUNTIF(N75:N81,"=3")</f>
        <v>2</v>
      </c>
      <c r="O82" s="42">
        <f>SUM(O75:O81)</f>
        <v>4</v>
      </c>
      <c r="P82" s="43">
        <f>SUM(P75:P81)</f>
        <v>2</v>
      </c>
      <c r="Q82" s="7"/>
    </row>
    <row r="83" spans="2:17">
      <c r="B83" s="4"/>
      <c r="C83" s="44" t="s">
        <v>29</v>
      </c>
      <c r="D83" s="37"/>
      <c r="E83" s="37"/>
      <c r="F83" s="37"/>
      <c r="G83" s="37"/>
      <c r="H83" s="37"/>
      <c r="I83" s="37"/>
      <c r="J83" s="37"/>
      <c r="K83" s="37"/>
      <c r="L83" s="37"/>
      <c r="M83" s="5"/>
      <c r="N83" s="5"/>
      <c r="O83" s="5"/>
      <c r="P83" s="5"/>
      <c r="Q83" s="7"/>
    </row>
    <row r="84" spans="2:17">
      <c r="B84" s="4"/>
      <c r="C84" s="45" t="s">
        <v>30</v>
      </c>
      <c r="D84" s="45"/>
      <c r="E84" s="46"/>
      <c r="F84" s="45" t="s">
        <v>31</v>
      </c>
      <c r="G84" s="45"/>
      <c r="H84" s="45" t="s">
        <v>32</v>
      </c>
      <c r="I84" s="44"/>
      <c r="J84" s="44"/>
      <c r="L84" s="84" t="s">
        <v>33</v>
      </c>
      <c r="M84" s="84"/>
      <c r="N84" s="84"/>
      <c r="O84" s="84"/>
      <c r="P84" s="84"/>
      <c r="Q84" s="7"/>
    </row>
    <row r="85" spans="2:17" ht="21.75" thickBot="1">
      <c r="B85" s="4"/>
      <c r="C85" s="85" t="s">
        <v>34</v>
      </c>
      <c r="D85" s="85"/>
      <c r="E85" s="85"/>
      <c r="F85" s="85" t="s">
        <v>34</v>
      </c>
      <c r="G85" s="85"/>
      <c r="H85" s="85" t="s">
        <v>34</v>
      </c>
      <c r="I85" s="85"/>
      <c r="J85" s="85"/>
      <c r="K85" s="85"/>
      <c r="L85" s="86" t="s">
        <v>44</v>
      </c>
      <c r="M85" s="86"/>
      <c r="N85" s="86"/>
      <c r="O85" s="86"/>
      <c r="P85" s="86"/>
      <c r="Q85" s="7"/>
    </row>
    <row r="86" spans="2:17">
      <c r="B86" s="47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</row>
    <row r="88" spans="2:17">
      <c r="C88" t="s">
        <v>35</v>
      </c>
    </row>
    <row r="91" spans="2:17" ht="15.75" thickBot="1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2:17">
      <c r="B92" s="4"/>
      <c r="C92" s="5"/>
      <c r="D92" s="5"/>
      <c r="E92" s="6" t="s">
        <v>0</v>
      </c>
      <c r="F92" s="5"/>
      <c r="G92" s="5"/>
      <c r="H92" s="5"/>
      <c r="I92" s="51" t="s">
        <v>1</v>
      </c>
      <c r="J92" s="52"/>
      <c r="K92" s="53"/>
      <c r="L92" s="54">
        <v>43211</v>
      </c>
      <c r="M92" s="54"/>
      <c r="N92" s="54"/>
      <c r="O92" s="54"/>
      <c r="P92" s="55"/>
      <c r="Q92" s="7"/>
    </row>
    <row r="93" spans="2:17" ht="16.5" thickBot="1">
      <c r="B93" s="4"/>
      <c r="C93" s="5"/>
      <c r="D93" s="5"/>
      <c r="E93" s="8" t="s">
        <v>2</v>
      </c>
      <c r="F93" s="5"/>
      <c r="G93" s="5"/>
      <c r="H93" s="5"/>
      <c r="I93" s="56" t="s">
        <v>3</v>
      </c>
      <c r="J93" s="57"/>
      <c r="K93" s="58"/>
      <c r="L93" s="59" t="s">
        <v>36</v>
      </c>
      <c r="M93" s="59"/>
      <c r="N93" s="59"/>
      <c r="O93" s="59"/>
      <c r="P93" s="60"/>
      <c r="Q93" s="7"/>
    </row>
    <row r="94" spans="2:17" ht="15.75" thickBot="1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7"/>
    </row>
    <row r="95" spans="2:17">
      <c r="B95" s="4"/>
      <c r="C95" s="9" t="s">
        <v>4</v>
      </c>
      <c r="D95" s="61" t="s">
        <v>46</v>
      </c>
      <c r="E95" s="61"/>
      <c r="F95" s="62"/>
      <c r="G95" s="5"/>
      <c r="H95" s="9" t="s">
        <v>4</v>
      </c>
      <c r="I95" s="61" t="s">
        <v>47</v>
      </c>
      <c r="J95" s="61"/>
      <c r="K95" s="61"/>
      <c r="L95" s="61"/>
      <c r="M95" s="61"/>
      <c r="N95" s="61"/>
      <c r="O95" s="61"/>
      <c r="P95" s="62"/>
      <c r="Q95" s="7"/>
    </row>
    <row r="96" spans="2:17">
      <c r="B96" s="4"/>
      <c r="C96" s="10" t="s">
        <v>5</v>
      </c>
      <c r="D96" s="63" t="s">
        <v>51</v>
      </c>
      <c r="E96" s="63"/>
      <c r="F96" s="64"/>
      <c r="G96" s="5"/>
      <c r="H96" s="10" t="s">
        <v>6</v>
      </c>
      <c r="I96" s="63" t="s">
        <v>48</v>
      </c>
      <c r="J96" s="63"/>
      <c r="K96" s="63"/>
      <c r="L96" s="63"/>
      <c r="M96" s="63"/>
      <c r="N96" s="63"/>
      <c r="O96" s="63"/>
      <c r="P96" s="64"/>
      <c r="Q96" s="7"/>
    </row>
    <row r="97" spans="2:17">
      <c r="B97" s="4"/>
      <c r="C97" s="10" t="s">
        <v>7</v>
      </c>
      <c r="D97" s="63" t="s">
        <v>52</v>
      </c>
      <c r="E97" s="63"/>
      <c r="F97" s="64"/>
      <c r="G97" s="5"/>
      <c r="H97" s="10" t="s">
        <v>8</v>
      </c>
      <c r="I97" s="63" t="s">
        <v>49</v>
      </c>
      <c r="J97" s="63"/>
      <c r="K97" s="63"/>
      <c r="L97" s="63"/>
      <c r="M97" s="63"/>
      <c r="N97" s="63"/>
      <c r="O97" s="63"/>
      <c r="P97" s="64"/>
      <c r="Q97" s="7"/>
    </row>
    <row r="98" spans="2:17">
      <c r="B98" s="4"/>
      <c r="C98" s="10" t="s">
        <v>9</v>
      </c>
      <c r="D98" s="63" t="s">
        <v>53</v>
      </c>
      <c r="E98" s="63"/>
      <c r="F98" s="64"/>
      <c r="G98" s="5"/>
      <c r="H98" s="10" t="s">
        <v>10</v>
      </c>
      <c r="I98" s="63" t="s">
        <v>50</v>
      </c>
      <c r="J98" s="63"/>
      <c r="K98" s="63"/>
      <c r="L98" s="63"/>
      <c r="M98" s="63"/>
      <c r="N98" s="63"/>
      <c r="O98" s="63"/>
      <c r="P98" s="64"/>
      <c r="Q98" s="7"/>
    </row>
    <row r="99" spans="2:17">
      <c r="B99" s="4"/>
      <c r="C99" s="69" t="s">
        <v>11</v>
      </c>
      <c r="D99" s="70"/>
      <c r="E99" s="70"/>
      <c r="F99" s="71"/>
      <c r="G99" s="5"/>
      <c r="H99" s="69" t="s">
        <v>11</v>
      </c>
      <c r="I99" s="70"/>
      <c r="J99" s="70"/>
      <c r="K99" s="70"/>
      <c r="L99" s="70"/>
      <c r="M99" s="70"/>
      <c r="N99" s="70"/>
      <c r="O99" s="70"/>
      <c r="P99" s="71"/>
      <c r="Q99" s="7"/>
    </row>
    <row r="100" spans="2:17">
      <c r="B100" s="4"/>
      <c r="C100" s="11"/>
      <c r="D100" s="63" t="s">
        <v>74</v>
      </c>
      <c r="E100" s="63"/>
      <c r="F100" s="64"/>
      <c r="G100" s="5"/>
      <c r="H100" s="11"/>
      <c r="I100" s="63" t="s">
        <v>76</v>
      </c>
      <c r="J100" s="63"/>
      <c r="K100" s="63"/>
      <c r="L100" s="63"/>
      <c r="M100" s="63"/>
      <c r="N100" s="63"/>
      <c r="O100" s="63"/>
      <c r="P100" s="64"/>
      <c r="Q100" s="7"/>
    </row>
    <row r="101" spans="2:17" ht="15.75" thickBot="1">
      <c r="B101" s="4"/>
      <c r="C101" s="12"/>
      <c r="D101" s="72" t="s">
        <v>75</v>
      </c>
      <c r="E101" s="72"/>
      <c r="F101" s="73"/>
      <c r="G101" s="5"/>
      <c r="H101" s="12"/>
      <c r="I101" s="72" t="s">
        <v>77</v>
      </c>
      <c r="J101" s="72"/>
      <c r="K101" s="72"/>
      <c r="L101" s="72"/>
      <c r="M101" s="72"/>
      <c r="N101" s="72"/>
      <c r="O101" s="72"/>
      <c r="P101" s="73"/>
      <c r="Q101" s="7"/>
    </row>
    <row r="102" spans="2:17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7"/>
    </row>
    <row r="103" spans="2:17" ht="15.75" thickBot="1">
      <c r="B103" s="4"/>
      <c r="C103" s="13" t="s">
        <v>12</v>
      </c>
      <c r="D103" s="5"/>
      <c r="E103" s="5"/>
      <c r="F103" s="5"/>
      <c r="G103" s="5"/>
      <c r="H103" s="50" t="s">
        <v>13</v>
      </c>
      <c r="I103" s="50" t="s">
        <v>14</v>
      </c>
      <c r="J103" s="50" t="s">
        <v>15</v>
      </c>
      <c r="K103" s="50" t="s">
        <v>16</v>
      </c>
      <c r="L103" s="50" t="s">
        <v>17</v>
      </c>
      <c r="M103" s="74" t="s">
        <v>18</v>
      </c>
      <c r="N103" s="74"/>
      <c r="O103" s="50" t="s">
        <v>19</v>
      </c>
      <c r="P103" s="50" t="s">
        <v>20</v>
      </c>
      <c r="Q103" s="7"/>
    </row>
    <row r="104" spans="2:17">
      <c r="B104" s="4"/>
      <c r="C104" s="15" t="s">
        <v>21</v>
      </c>
      <c r="D104" s="53" t="str">
        <f>IF(D96&lt;&gt;"",D96,"")</f>
        <v>Jyri Pulkkinen</v>
      </c>
      <c r="E104" s="75"/>
      <c r="F104" s="76" t="str">
        <f>IF(I96&lt;&gt;"",I96,"")</f>
        <v>Florent Debazac</v>
      </c>
      <c r="G104" s="77"/>
      <c r="H104" s="16">
        <v>-10</v>
      </c>
      <c r="I104" s="17">
        <v>7</v>
      </c>
      <c r="J104" s="17">
        <v>-9</v>
      </c>
      <c r="K104" s="17">
        <v>-9</v>
      </c>
      <c r="L104" s="18"/>
      <c r="M104" s="19">
        <f>IF(ISBLANK(H104),"",COUNTIF(H104:L104,"&gt;=0"))</f>
        <v>1</v>
      </c>
      <c r="N104" s="20">
        <f>IF(ISBLANK(H104),"",IF(LEFT(H104)="-",1,0)+IF(LEFT(I104)="-",1,0)+IF(LEFT(J104)="-",1,0)+IF(LEFT(K104)="-",1,0)+IF(LEFT(L104)="-",1,0))</f>
        <v>3</v>
      </c>
      <c r="O104" s="21" t="str">
        <f>IF(M104=3,1,"")</f>
        <v/>
      </c>
      <c r="P104" s="20">
        <f>IF(N104=3,1,"")</f>
        <v>1</v>
      </c>
      <c r="Q104" s="7"/>
    </row>
    <row r="105" spans="2:17">
      <c r="B105" s="4"/>
      <c r="C105" s="22" t="s">
        <v>22</v>
      </c>
      <c r="D105" s="65" t="str">
        <f>IF(D98&lt;&gt;"",D98,"")</f>
        <v>Jouni Nousiainen</v>
      </c>
      <c r="E105" s="66"/>
      <c r="F105" s="67" t="str">
        <f>IF(I98&lt;&gt;"",I98,"")</f>
        <v>Teemu Oinas</v>
      </c>
      <c r="G105" s="68"/>
      <c r="H105" s="23">
        <v>-11</v>
      </c>
      <c r="I105" s="24">
        <v>-6</v>
      </c>
      <c r="J105" s="24">
        <v>-7</v>
      </c>
      <c r="K105" s="24"/>
      <c r="L105" s="25"/>
      <c r="M105" s="26">
        <f t="shared" ref="M105:M110" si="11">IF(ISBLANK(H105),"",COUNTIF(H105:L105,"&gt;=0"))</f>
        <v>0</v>
      </c>
      <c r="N105" s="27">
        <f t="shared" ref="N105:N109" si="12">IF(ISBLANK(H105),"",IF(LEFT(H105)="-",1,0)+IF(LEFT(I105)="-",1,0)+IF(LEFT(J105)="-",1,0)+IF(LEFT(K105)="-",1,0)+IF(LEFT(L105)="-",1,0))</f>
        <v>3</v>
      </c>
      <c r="O105" s="28" t="str">
        <f t="shared" ref="O105:O110" si="13">IF(M105=3,1,"")</f>
        <v/>
      </c>
      <c r="P105" s="27">
        <f t="shared" ref="P105:P110" si="14">IF(N105=3,1,"")</f>
        <v>1</v>
      </c>
      <c r="Q105" s="7"/>
    </row>
    <row r="106" spans="2:17">
      <c r="B106" s="4"/>
      <c r="C106" s="22" t="s">
        <v>23</v>
      </c>
      <c r="D106" s="65" t="str">
        <f>IF(D97&lt;&gt;"",D97,"")</f>
        <v>Aleksi Hyttinen</v>
      </c>
      <c r="E106" s="66"/>
      <c r="F106" s="67" t="str">
        <f>IF(I97&lt;&gt;"",I97,"")</f>
        <v>Tomas Slesar</v>
      </c>
      <c r="G106" s="68"/>
      <c r="H106" s="23">
        <v>-9</v>
      </c>
      <c r="I106" s="24">
        <v>6</v>
      </c>
      <c r="J106" s="24">
        <v>9</v>
      </c>
      <c r="K106" s="24">
        <v>-9</v>
      </c>
      <c r="L106" s="25">
        <v>6</v>
      </c>
      <c r="M106" s="26">
        <f t="shared" si="11"/>
        <v>3</v>
      </c>
      <c r="N106" s="27">
        <f t="shared" si="12"/>
        <v>2</v>
      </c>
      <c r="O106" s="28">
        <f t="shared" si="13"/>
        <v>1</v>
      </c>
      <c r="P106" s="27" t="str">
        <f t="shared" si="14"/>
        <v/>
      </c>
      <c r="Q106" s="7"/>
    </row>
    <row r="107" spans="2:17">
      <c r="B107" s="4"/>
      <c r="C107" s="22" t="s">
        <v>24</v>
      </c>
      <c r="D107" s="65" t="str">
        <f>IF(D96&lt;&gt;"",D96,"")</f>
        <v>Jyri Pulkkinen</v>
      </c>
      <c r="E107" s="66"/>
      <c r="F107" s="67" t="str">
        <f>IF(I98&lt;&gt;"",I98,"")</f>
        <v>Teemu Oinas</v>
      </c>
      <c r="G107" s="68"/>
      <c r="H107" s="23">
        <v>3</v>
      </c>
      <c r="I107" s="24">
        <v>-11</v>
      </c>
      <c r="J107" s="24">
        <v>-15</v>
      </c>
      <c r="K107" s="24">
        <v>-9</v>
      </c>
      <c r="L107" s="25"/>
      <c r="M107" s="26">
        <f t="shared" si="11"/>
        <v>1</v>
      </c>
      <c r="N107" s="27">
        <f t="shared" si="12"/>
        <v>3</v>
      </c>
      <c r="O107" s="28" t="str">
        <f t="shared" si="13"/>
        <v/>
      </c>
      <c r="P107" s="27">
        <f t="shared" si="14"/>
        <v>1</v>
      </c>
      <c r="Q107" s="7"/>
    </row>
    <row r="108" spans="2:17">
      <c r="B108" s="4"/>
      <c r="C108" s="22" t="s">
        <v>25</v>
      </c>
      <c r="D108" s="65" t="str">
        <f>IF(D97&lt;&gt;"",D97,"")</f>
        <v>Aleksi Hyttinen</v>
      </c>
      <c r="E108" s="66"/>
      <c r="F108" s="67" t="str">
        <f>IF(I96&lt;&gt;"",I96,"")</f>
        <v>Florent Debazac</v>
      </c>
      <c r="G108" s="68"/>
      <c r="H108" s="23">
        <v>8</v>
      </c>
      <c r="I108" s="24">
        <v>10</v>
      </c>
      <c r="J108" s="24">
        <v>10</v>
      </c>
      <c r="K108" s="24"/>
      <c r="L108" s="25"/>
      <c r="M108" s="26">
        <f t="shared" si="11"/>
        <v>3</v>
      </c>
      <c r="N108" s="27">
        <f t="shared" si="12"/>
        <v>0</v>
      </c>
      <c r="O108" s="28">
        <f t="shared" si="13"/>
        <v>1</v>
      </c>
      <c r="P108" s="27" t="str">
        <f t="shared" si="14"/>
        <v/>
      </c>
      <c r="Q108" s="7"/>
    </row>
    <row r="109" spans="2:17">
      <c r="B109" s="4"/>
      <c r="C109" s="22" t="s">
        <v>26</v>
      </c>
      <c r="D109" s="65" t="str">
        <f>IF(D98&lt;&gt;"",D98,"")</f>
        <v>Jouni Nousiainen</v>
      </c>
      <c r="E109" s="66"/>
      <c r="F109" s="67" t="str">
        <f>IF(I97&lt;&gt;"",I97,"")</f>
        <v>Tomas Slesar</v>
      </c>
      <c r="G109" s="68"/>
      <c r="H109" s="29">
        <v>-13</v>
      </c>
      <c r="I109" s="24">
        <v>10</v>
      </c>
      <c r="J109" s="24">
        <v>5</v>
      </c>
      <c r="K109" s="24">
        <v>-4</v>
      </c>
      <c r="L109" s="25">
        <v>7</v>
      </c>
      <c r="M109" s="26">
        <f t="shared" si="11"/>
        <v>3</v>
      </c>
      <c r="N109" s="27">
        <f t="shared" si="12"/>
        <v>2</v>
      </c>
      <c r="O109" s="28">
        <f t="shared" si="13"/>
        <v>1</v>
      </c>
      <c r="P109" s="27" t="str">
        <f t="shared" si="14"/>
        <v/>
      </c>
      <c r="Q109" s="7"/>
    </row>
    <row r="110" spans="2:17" ht="15.75" thickBot="1">
      <c r="B110" s="4"/>
      <c r="C110" s="30" t="s">
        <v>27</v>
      </c>
      <c r="D110" s="78" t="str">
        <f>IF(D100&lt;&gt;"",D100 &amp; " / " &amp; D101,"")</f>
        <v>Pulkkinen / Hyttinen</v>
      </c>
      <c r="E110" s="79"/>
      <c r="F110" s="80" t="str">
        <f>IF(I100&lt;&gt;"",I100 &amp; " / " &amp; I101,"")</f>
        <v>Debazac / Oinas</v>
      </c>
      <c r="G110" s="81"/>
      <c r="H110" s="31">
        <v>-6</v>
      </c>
      <c r="I110" s="32">
        <v>-7</v>
      </c>
      <c r="J110" s="32">
        <v>8</v>
      </c>
      <c r="K110" s="32">
        <v>-10</v>
      </c>
      <c r="L110" s="33"/>
      <c r="M110" s="34">
        <f t="shared" si="11"/>
        <v>1</v>
      </c>
      <c r="N110" s="35">
        <f>IF(ISBLANK(H110),"",IF(LEFT(H110)="-",1,0)+IF(LEFT(I110)="-",1,0)+IF(LEFT(J110)="-",1,0)+IF(LEFT(K110)="-",1,0)+IF(LEFT(L110)="-",1,0))</f>
        <v>3</v>
      </c>
      <c r="O110" s="36" t="str">
        <f t="shared" si="13"/>
        <v/>
      </c>
      <c r="P110" s="35">
        <f t="shared" si="14"/>
        <v>1</v>
      </c>
      <c r="Q110" s="7"/>
    </row>
    <row r="111" spans="2:17" ht="19.5" thickBot="1">
      <c r="B111" s="4"/>
      <c r="C111" s="37"/>
      <c r="D111" s="37"/>
      <c r="E111" s="37"/>
      <c r="F111" s="37"/>
      <c r="G111" s="37"/>
      <c r="H111" s="38"/>
      <c r="I111" s="38"/>
      <c r="J111" s="39"/>
      <c r="K111" s="82" t="s">
        <v>28</v>
      </c>
      <c r="L111" s="83"/>
      <c r="M111" s="40">
        <f>COUNTIF(M104:M110,"=3")</f>
        <v>3</v>
      </c>
      <c r="N111" s="41">
        <f>COUNTIF(N104:N110,"=3")</f>
        <v>4</v>
      </c>
      <c r="O111" s="42">
        <f>SUM(O104:O110)</f>
        <v>3</v>
      </c>
      <c r="P111" s="43">
        <f>SUM(P104:P110)</f>
        <v>4</v>
      </c>
      <c r="Q111" s="7"/>
    </row>
    <row r="112" spans="2:17">
      <c r="B112" s="4"/>
      <c r="C112" s="44" t="s">
        <v>29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5"/>
      <c r="N112" s="5"/>
      <c r="O112" s="5"/>
      <c r="P112" s="5"/>
      <c r="Q112" s="7"/>
    </row>
    <row r="113" spans="1:17">
      <c r="B113" s="4"/>
      <c r="C113" s="45" t="s">
        <v>30</v>
      </c>
      <c r="D113" s="45"/>
      <c r="E113" s="46"/>
      <c r="F113" s="45" t="s">
        <v>31</v>
      </c>
      <c r="G113" s="45"/>
      <c r="H113" s="45" t="s">
        <v>32</v>
      </c>
      <c r="I113" s="44"/>
      <c r="J113" s="44"/>
      <c r="L113" s="84" t="s">
        <v>33</v>
      </c>
      <c r="M113" s="84"/>
      <c r="N113" s="84"/>
      <c r="O113" s="84"/>
      <c r="P113" s="84"/>
      <c r="Q113" s="7"/>
    </row>
    <row r="114" spans="1:17" ht="21.75" thickBot="1">
      <c r="B114" s="4"/>
      <c r="C114" s="85" t="s">
        <v>34</v>
      </c>
      <c r="D114" s="85"/>
      <c r="E114" s="85"/>
      <c r="F114" s="85" t="s">
        <v>34</v>
      </c>
      <c r="G114" s="85"/>
      <c r="H114" s="85" t="s">
        <v>34</v>
      </c>
      <c r="I114" s="85"/>
      <c r="J114" s="85"/>
      <c r="K114" s="85"/>
      <c r="L114" s="86" t="str">
        <f>IF(O111=5,D95,IF(P111=5,I95,IF(O111=4,IF(P111=3,D95,""),IF(P111=4,IF(O111=3,I95,""),""))))</f>
        <v>OPT-86 3</v>
      </c>
      <c r="M114" s="86"/>
      <c r="N114" s="86"/>
      <c r="O114" s="86"/>
      <c r="P114" s="86"/>
      <c r="Q114" s="7"/>
    </row>
    <row r="115" spans="1:17"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9"/>
    </row>
    <row r="117" spans="1:17">
      <c r="C117" t="s">
        <v>35</v>
      </c>
    </row>
    <row r="120" spans="1:17">
      <c r="A120" t="s">
        <v>69</v>
      </c>
    </row>
    <row r="122" spans="1:17" ht="15.75" thickBot="1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>
      <c r="B123" s="4"/>
      <c r="C123" s="5"/>
      <c r="D123" s="5"/>
      <c r="E123" s="6"/>
      <c r="F123" s="5"/>
      <c r="G123" s="5"/>
      <c r="H123" s="5"/>
      <c r="I123" s="51"/>
      <c r="J123" s="52"/>
      <c r="K123" s="53"/>
      <c r="L123" s="54"/>
      <c r="M123" s="54"/>
      <c r="N123" s="54"/>
      <c r="O123" s="54"/>
      <c r="P123" s="55"/>
      <c r="Q123" s="7"/>
    </row>
    <row r="124" spans="1:17" ht="16.5" thickBot="1">
      <c r="B124" s="4"/>
      <c r="C124" s="5"/>
      <c r="D124" s="5"/>
      <c r="E124" s="8"/>
      <c r="F124" s="5"/>
      <c r="G124" s="5"/>
      <c r="H124" s="5"/>
      <c r="I124" s="56"/>
      <c r="J124" s="57"/>
      <c r="K124" s="58"/>
      <c r="L124" s="59"/>
      <c r="M124" s="59"/>
      <c r="N124" s="59"/>
      <c r="O124" s="59"/>
      <c r="P124" s="60"/>
      <c r="Q124" s="7"/>
    </row>
    <row r="125" spans="1:17" ht="15.75" thickBot="1"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7"/>
    </row>
    <row r="126" spans="1:17">
      <c r="B126" s="4"/>
      <c r="C126" s="9"/>
      <c r="D126" s="61"/>
      <c r="E126" s="61"/>
      <c r="F126" s="62"/>
      <c r="G126" s="5"/>
      <c r="H126" s="9"/>
      <c r="I126" s="61"/>
      <c r="J126" s="61"/>
      <c r="K126" s="61"/>
      <c r="L126" s="61"/>
      <c r="M126" s="61"/>
      <c r="N126" s="61"/>
      <c r="O126" s="61"/>
      <c r="P126" s="62"/>
      <c r="Q126" s="7"/>
    </row>
    <row r="127" spans="1:17">
      <c r="B127" s="4"/>
      <c r="C127" s="10"/>
      <c r="D127" s="63"/>
      <c r="E127" s="63"/>
      <c r="F127" s="64"/>
      <c r="G127" s="5"/>
      <c r="H127" s="10"/>
      <c r="I127" s="63"/>
      <c r="J127" s="63"/>
      <c r="K127" s="63"/>
      <c r="L127" s="63"/>
      <c r="M127" s="63"/>
      <c r="N127" s="63"/>
      <c r="O127" s="63"/>
      <c r="P127" s="64"/>
      <c r="Q127" s="7"/>
    </row>
    <row r="128" spans="1:17">
      <c r="B128" s="4"/>
      <c r="C128" s="10"/>
      <c r="D128" s="63"/>
      <c r="E128" s="63"/>
      <c r="F128" s="64"/>
      <c r="G128" s="5"/>
      <c r="H128" s="10"/>
      <c r="I128" s="63"/>
      <c r="J128" s="63"/>
      <c r="K128" s="63"/>
      <c r="L128" s="63"/>
      <c r="M128" s="63"/>
      <c r="N128" s="63"/>
      <c r="O128" s="63"/>
      <c r="P128" s="64"/>
      <c r="Q128" s="7"/>
    </row>
    <row r="129" spans="2:17">
      <c r="B129" s="4"/>
      <c r="C129" s="10"/>
      <c r="D129" s="63"/>
      <c r="E129" s="63"/>
      <c r="F129" s="64"/>
      <c r="G129" s="5"/>
      <c r="H129" s="10"/>
      <c r="I129" s="63"/>
      <c r="J129" s="63"/>
      <c r="K129" s="63"/>
      <c r="L129" s="63"/>
      <c r="M129" s="63"/>
      <c r="N129" s="63"/>
      <c r="O129" s="63"/>
      <c r="P129" s="64"/>
      <c r="Q129" s="7"/>
    </row>
    <row r="130" spans="2:17">
      <c r="B130" s="4"/>
      <c r="C130" s="69"/>
      <c r="D130" s="70"/>
      <c r="E130" s="70"/>
      <c r="F130" s="71"/>
      <c r="G130" s="5"/>
      <c r="H130" s="69"/>
      <c r="I130" s="70"/>
      <c r="J130" s="70"/>
      <c r="K130" s="70"/>
      <c r="L130" s="70"/>
      <c r="M130" s="70"/>
      <c r="N130" s="70"/>
      <c r="O130" s="70"/>
      <c r="P130" s="71"/>
      <c r="Q130" s="7"/>
    </row>
    <row r="131" spans="2:17">
      <c r="B131" s="4"/>
      <c r="C131" s="11"/>
      <c r="D131" s="63"/>
      <c r="E131" s="63"/>
      <c r="F131" s="64"/>
      <c r="G131" s="5"/>
      <c r="H131" s="11"/>
      <c r="I131" s="63"/>
      <c r="J131" s="63"/>
      <c r="K131" s="63"/>
      <c r="L131" s="63"/>
      <c r="M131" s="63"/>
      <c r="N131" s="63"/>
      <c r="O131" s="63"/>
      <c r="P131" s="64"/>
      <c r="Q131" s="7"/>
    </row>
    <row r="132" spans="2:17" ht="15.75" thickBot="1">
      <c r="B132" s="4"/>
      <c r="C132" s="12"/>
      <c r="D132" s="72"/>
      <c r="E132" s="72"/>
      <c r="F132" s="73"/>
      <c r="G132" s="5"/>
      <c r="H132" s="12"/>
      <c r="I132" s="72"/>
      <c r="J132" s="72"/>
      <c r="K132" s="72"/>
      <c r="L132" s="72"/>
      <c r="M132" s="72"/>
      <c r="N132" s="72"/>
      <c r="O132" s="72"/>
      <c r="P132" s="73"/>
      <c r="Q132" s="7"/>
    </row>
    <row r="133" spans="2:17"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7"/>
    </row>
    <row r="134" spans="2:17" ht="15.75" thickBot="1">
      <c r="B134" s="4"/>
      <c r="C134" s="13"/>
      <c r="D134" s="5"/>
      <c r="E134" s="5"/>
      <c r="F134" s="5"/>
      <c r="G134" s="5"/>
      <c r="H134" s="50"/>
      <c r="I134" s="50"/>
      <c r="J134" s="50"/>
      <c r="K134" s="50"/>
      <c r="L134" s="50"/>
      <c r="M134" s="74"/>
      <c r="N134" s="74"/>
      <c r="O134" s="50"/>
      <c r="P134" s="50"/>
      <c r="Q134" s="7"/>
    </row>
    <row r="135" spans="2:17">
      <c r="B135" s="4"/>
      <c r="C135" s="15"/>
      <c r="D135" s="53"/>
      <c r="E135" s="75"/>
      <c r="F135" s="76"/>
      <c r="G135" s="77"/>
      <c r="H135" s="16"/>
      <c r="I135" s="17"/>
      <c r="J135" s="17"/>
      <c r="K135" s="17"/>
      <c r="L135" s="18"/>
      <c r="M135" s="19"/>
      <c r="N135" s="20"/>
      <c r="O135" s="21"/>
      <c r="P135" s="20"/>
      <c r="Q135" s="7"/>
    </row>
    <row r="136" spans="2:17">
      <c r="B136" s="4"/>
      <c r="C136" s="22"/>
      <c r="D136" s="65"/>
      <c r="E136" s="66"/>
      <c r="F136" s="67"/>
      <c r="G136" s="68"/>
      <c r="H136" s="23"/>
      <c r="I136" s="24"/>
      <c r="J136" s="24"/>
      <c r="K136" s="24"/>
      <c r="L136" s="25"/>
      <c r="M136" s="26"/>
      <c r="N136" s="27"/>
      <c r="O136" s="28"/>
      <c r="P136" s="27"/>
      <c r="Q136" s="7"/>
    </row>
    <row r="137" spans="2:17">
      <c r="B137" s="4"/>
      <c r="C137" s="22"/>
      <c r="D137" s="65"/>
      <c r="E137" s="66"/>
      <c r="F137" s="67"/>
      <c r="G137" s="68"/>
      <c r="H137" s="23"/>
      <c r="I137" s="24"/>
      <c r="J137" s="24"/>
      <c r="K137" s="24"/>
      <c r="L137" s="25"/>
      <c r="M137" s="26"/>
      <c r="N137" s="27"/>
      <c r="O137" s="28"/>
      <c r="P137" s="27"/>
      <c r="Q137" s="7"/>
    </row>
    <row r="138" spans="2:17">
      <c r="B138" s="4"/>
      <c r="C138" s="22"/>
      <c r="D138" s="65"/>
      <c r="E138" s="66"/>
      <c r="F138" s="67"/>
      <c r="G138" s="68"/>
      <c r="H138" s="23"/>
      <c r="I138" s="24"/>
      <c r="J138" s="24"/>
      <c r="K138" s="24"/>
      <c r="L138" s="25"/>
      <c r="M138" s="26"/>
      <c r="N138" s="27"/>
      <c r="O138" s="28"/>
      <c r="P138" s="27"/>
      <c r="Q138" s="7"/>
    </row>
    <row r="139" spans="2:17">
      <c r="B139" s="4"/>
      <c r="C139" s="22"/>
      <c r="D139" s="65"/>
      <c r="E139" s="66"/>
      <c r="F139" s="67"/>
      <c r="G139" s="68"/>
      <c r="H139" s="23"/>
      <c r="I139" s="24"/>
      <c r="J139" s="24"/>
      <c r="K139" s="24"/>
      <c r="L139" s="25"/>
      <c r="M139" s="26"/>
      <c r="N139" s="27"/>
      <c r="O139" s="28"/>
      <c r="P139" s="27"/>
      <c r="Q139" s="7"/>
    </row>
    <row r="140" spans="2:17">
      <c r="B140" s="4"/>
      <c r="C140" s="22"/>
      <c r="D140" s="65"/>
      <c r="E140" s="66"/>
      <c r="F140" s="67"/>
      <c r="G140" s="68"/>
      <c r="H140" s="29"/>
      <c r="I140" s="24"/>
      <c r="J140" s="24"/>
      <c r="K140" s="24"/>
      <c r="L140" s="25"/>
      <c r="M140" s="26"/>
      <c r="N140" s="27"/>
      <c r="O140" s="28"/>
      <c r="P140" s="27"/>
      <c r="Q140" s="7"/>
    </row>
    <row r="141" spans="2:17" ht="15.75" thickBot="1">
      <c r="B141" s="4"/>
      <c r="C141" s="30"/>
      <c r="D141" s="78"/>
      <c r="E141" s="79"/>
      <c r="F141" s="80"/>
      <c r="G141" s="81"/>
      <c r="H141" s="31"/>
      <c r="I141" s="32"/>
      <c r="J141" s="32"/>
      <c r="K141" s="32"/>
      <c r="L141" s="33"/>
      <c r="M141" s="34"/>
      <c r="N141" s="35"/>
      <c r="O141" s="36"/>
      <c r="P141" s="35"/>
      <c r="Q141" s="7"/>
    </row>
    <row r="142" spans="2:17" ht="19.5" thickBot="1">
      <c r="B142" s="4"/>
      <c r="C142" s="37"/>
      <c r="D142" s="37"/>
      <c r="E142" s="37"/>
      <c r="F142" s="37"/>
      <c r="G142" s="37"/>
      <c r="H142" s="38"/>
      <c r="I142" s="38"/>
      <c r="J142" s="39"/>
      <c r="K142" s="82"/>
      <c r="L142" s="83"/>
      <c r="M142" s="40"/>
      <c r="N142" s="41"/>
      <c r="O142" s="42"/>
      <c r="P142" s="43"/>
      <c r="Q142" s="7"/>
    </row>
    <row r="143" spans="2:17">
      <c r="B143" s="4"/>
      <c r="C143" s="44"/>
      <c r="D143" s="37"/>
      <c r="E143" s="37"/>
      <c r="F143" s="37"/>
      <c r="G143" s="37"/>
      <c r="H143" s="37"/>
      <c r="I143" s="37"/>
      <c r="J143" s="37"/>
      <c r="K143" s="37"/>
      <c r="L143" s="37"/>
      <c r="M143" s="5"/>
      <c r="N143" s="5"/>
      <c r="O143" s="5"/>
      <c r="P143" s="5"/>
      <c r="Q143" s="7"/>
    </row>
    <row r="144" spans="2:17">
      <c r="B144" s="4"/>
      <c r="C144" s="45"/>
      <c r="D144" s="45"/>
      <c r="E144" s="46"/>
      <c r="F144" s="45"/>
      <c r="G144" s="45"/>
      <c r="H144" s="45"/>
      <c r="I144" s="44"/>
      <c r="J144" s="44"/>
      <c r="L144" s="84"/>
      <c r="M144" s="84"/>
      <c r="N144" s="84"/>
      <c r="O144" s="84"/>
      <c r="P144" s="84"/>
      <c r="Q144" s="7"/>
    </row>
    <row r="145" spans="2:17" ht="21.75" thickBot="1">
      <c r="B145" s="4"/>
      <c r="C145" s="85"/>
      <c r="D145" s="85"/>
      <c r="E145" s="85"/>
      <c r="F145" s="85"/>
      <c r="G145" s="85"/>
      <c r="H145" s="85"/>
      <c r="I145" s="85"/>
      <c r="J145" s="85"/>
      <c r="K145" s="85"/>
      <c r="L145" s="86"/>
      <c r="M145" s="86"/>
      <c r="N145" s="86"/>
      <c r="O145" s="86"/>
      <c r="P145" s="86"/>
      <c r="Q145" s="7"/>
    </row>
    <row r="146" spans="2:17">
      <c r="B146" s="47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9"/>
    </row>
    <row r="151" spans="2:17" ht="15.75" thickBot="1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2:17">
      <c r="B152" s="4"/>
      <c r="C152" s="5"/>
      <c r="D152" s="5"/>
      <c r="E152" s="6"/>
      <c r="F152" s="5"/>
      <c r="G152" s="5"/>
      <c r="H152" s="5"/>
      <c r="I152" s="51"/>
      <c r="J152" s="52"/>
      <c r="K152" s="53"/>
      <c r="L152" s="54"/>
      <c r="M152" s="54"/>
      <c r="N152" s="54"/>
      <c r="O152" s="54"/>
      <c r="P152" s="55"/>
      <c r="Q152" s="7"/>
    </row>
    <row r="153" spans="2:17" ht="16.5" thickBot="1">
      <c r="B153" s="4"/>
      <c r="C153" s="5"/>
      <c r="D153" s="5"/>
      <c r="E153" s="8"/>
      <c r="F153" s="5"/>
      <c r="G153" s="5"/>
      <c r="H153" s="5"/>
      <c r="I153" s="56"/>
      <c r="J153" s="57"/>
      <c r="K153" s="58"/>
      <c r="L153" s="59"/>
      <c r="M153" s="59"/>
      <c r="N153" s="59"/>
      <c r="O153" s="59"/>
      <c r="P153" s="60"/>
      <c r="Q153" s="7"/>
    </row>
    <row r="154" spans="2:17" ht="15.75" thickBot="1"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7"/>
    </row>
    <row r="155" spans="2:17">
      <c r="B155" s="4"/>
      <c r="C155" s="9"/>
      <c r="D155" s="61"/>
      <c r="E155" s="61"/>
      <c r="F155" s="62"/>
      <c r="G155" s="5"/>
      <c r="H155" s="9"/>
      <c r="I155" s="61"/>
      <c r="J155" s="61"/>
      <c r="K155" s="61"/>
      <c r="L155" s="61"/>
      <c r="M155" s="61"/>
      <c r="N155" s="61"/>
      <c r="O155" s="61"/>
      <c r="P155" s="62"/>
      <c r="Q155" s="7"/>
    </row>
    <row r="156" spans="2:17">
      <c r="B156" s="4"/>
      <c r="C156" s="10"/>
      <c r="D156" s="63"/>
      <c r="E156" s="63"/>
      <c r="F156" s="64"/>
      <c r="G156" s="5"/>
      <c r="H156" s="10"/>
      <c r="I156" s="63"/>
      <c r="J156" s="63"/>
      <c r="K156" s="63"/>
      <c r="L156" s="63"/>
      <c r="M156" s="63"/>
      <c r="N156" s="63"/>
      <c r="O156" s="63"/>
      <c r="P156" s="64"/>
      <c r="Q156" s="7"/>
    </row>
    <row r="157" spans="2:17">
      <c r="B157" s="4"/>
      <c r="C157" s="10"/>
      <c r="D157" s="63"/>
      <c r="E157" s="63"/>
      <c r="F157" s="64"/>
      <c r="G157" s="5"/>
      <c r="H157" s="10"/>
      <c r="I157" s="63"/>
      <c r="J157" s="63"/>
      <c r="K157" s="63"/>
      <c r="L157" s="63"/>
      <c r="M157" s="63"/>
      <c r="N157" s="63"/>
      <c r="O157" s="63"/>
      <c r="P157" s="64"/>
      <c r="Q157" s="7"/>
    </row>
    <row r="158" spans="2:17">
      <c r="B158" s="4"/>
      <c r="C158" s="10"/>
      <c r="D158" s="63"/>
      <c r="E158" s="63"/>
      <c r="F158" s="64"/>
      <c r="G158" s="5"/>
      <c r="H158" s="10"/>
      <c r="I158" s="63"/>
      <c r="J158" s="63"/>
      <c r="K158" s="63"/>
      <c r="L158" s="63"/>
      <c r="M158" s="63"/>
      <c r="N158" s="63"/>
      <c r="O158" s="63"/>
      <c r="P158" s="64"/>
      <c r="Q158" s="7"/>
    </row>
    <row r="159" spans="2:17">
      <c r="B159" s="4"/>
      <c r="C159" s="69"/>
      <c r="D159" s="70"/>
      <c r="E159" s="70"/>
      <c r="F159" s="71"/>
      <c r="G159" s="5"/>
      <c r="H159" s="69"/>
      <c r="I159" s="70"/>
      <c r="J159" s="70"/>
      <c r="K159" s="70"/>
      <c r="L159" s="70"/>
      <c r="M159" s="70"/>
      <c r="N159" s="70"/>
      <c r="O159" s="70"/>
      <c r="P159" s="71"/>
      <c r="Q159" s="7"/>
    </row>
    <row r="160" spans="2:17">
      <c r="B160" s="4"/>
      <c r="C160" s="11"/>
      <c r="D160" s="63"/>
      <c r="E160" s="63"/>
      <c r="F160" s="64"/>
      <c r="G160" s="5"/>
      <c r="H160" s="11"/>
      <c r="I160" s="63"/>
      <c r="J160" s="63"/>
      <c r="K160" s="63"/>
      <c r="L160" s="63"/>
      <c r="M160" s="63"/>
      <c r="N160" s="63"/>
      <c r="O160" s="63"/>
      <c r="P160" s="64"/>
      <c r="Q160" s="7"/>
    </row>
    <row r="161" spans="2:17" ht="15.75" thickBot="1">
      <c r="B161" s="4"/>
      <c r="C161" s="12"/>
      <c r="D161" s="72"/>
      <c r="E161" s="72"/>
      <c r="F161" s="73"/>
      <c r="G161" s="5"/>
      <c r="H161" s="12"/>
      <c r="I161" s="72"/>
      <c r="J161" s="72"/>
      <c r="K161" s="72"/>
      <c r="L161" s="72"/>
      <c r="M161" s="72"/>
      <c r="N161" s="72"/>
      <c r="O161" s="72"/>
      <c r="P161" s="73"/>
      <c r="Q161" s="7"/>
    </row>
    <row r="162" spans="2:17"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7"/>
    </row>
    <row r="163" spans="2:17" ht="15.75" thickBot="1">
      <c r="B163" s="4"/>
      <c r="C163" s="13"/>
      <c r="D163" s="5"/>
      <c r="E163" s="5"/>
      <c r="F163" s="5"/>
      <c r="G163" s="5"/>
      <c r="H163" s="50"/>
      <c r="I163" s="50"/>
      <c r="J163" s="50"/>
      <c r="K163" s="50"/>
      <c r="L163" s="50"/>
      <c r="M163" s="74"/>
      <c r="N163" s="74"/>
      <c r="O163" s="50"/>
      <c r="P163" s="50"/>
      <c r="Q163" s="7"/>
    </row>
    <row r="164" spans="2:17">
      <c r="B164" s="4"/>
      <c r="C164" s="15"/>
      <c r="D164" s="53"/>
      <c r="E164" s="75"/>
      <c r="F164" s="76"/>
      <c r="G164" s="77"/>
      <c r="H164" s="16"/>
      <c r="I164" s="17"/>
      <c r="J164" s="17"/>
      <c r="K164" s="17"/>
      <c r="L164" s="18"/>
      <c r="M164" s="19"/>
      <c r="N164" s="20"/>
      <c r="O164" s="21"/>
      <c r="P164" s="20"/>
      <c r="Q164" s="7"/>
    </row>
    <row r="165" spans="2:17">
      <c r="B165" s="4"/>
      <c r="C165" s="22"/>
      <c r="D165" s="65"/>
      <c r="E165" s="66"/>
      <c r="F165" s="67"/>
      <c r="G165" s="68"/>
      <c r="H165" s="23"/>
      <c r="I165" s="24"/>
      <c r="J165" s="24"/>
      <c r="K165" s="24"/>
      <c r="L165" s="25"/>
      <c r="M165" s="26"/>
      <c r="N165" s="27"/>
      <c r="O165" s="28"/>
      <c r="P165" s="27"/>
      <c r="Q165" s="7"/>
    </row>
    <row r="166" spans="2:17">
      <c r="B166" s="4"/>
      <c r="C166" s="22"/>
      <c r="D166" s="65"/>
      <c r="E166" s="66"/>
      <c r="F166" s="67"/>
      <c r="G166" s="68"/>
      <c r="H166" s="23"/>
      <c r="I166" s="24"/>
      <c r="J166" s="24"/>
      <c r="K166" s="24"/>
      <c r="L166" s="25"/>
      <c r="M166" s="26"/>
      <c r="N166" s="27"/>
      <c r="O166" s="28"/>
      <c r="P166" s="27"/>
      <c r="Q166" s="7"/>
    </row>
    <row r="167" spans="2:17">
      <c r="B167" s="4"/>
      <c r="C167" s="22"/>
      <c r="D167" s="65"/>
      <c r="E167" s="66"/>
      <c r="F167" s="67"/>
      <c r="G167" s="68"/>
      <c r="H167" s="23"/>
      <c r="I167" s="24"/>
      <c r="J167" s="24"/>
      <c r="K167" s="24"/>
      <c r="L167" s="25"/>
      <c r="M167" s="26"/>
      <c r="N167" s="27"/>
      <c r="O167" s="28"/>
      <c r="P167" s="27"/>
      <c r="Q167" s="7"/>
    </row>
    <row r="168" spans="2:17">
      <c r="B168" s="4"/>
      <c r="C168" s="22"/>
      <c r="D168" s="65"/>
      <c r="E168" s="66"/>
      <c r="F168" s="67"/>
      <c r="G168" s="68"/>
      <c r="H168" s="23"/>
      <c r="I168" s="24"/>
      <c r="J168" s="24"/>
      <c r="K168" s="24"/>
      <c r="L168" s="25"/>
      <c r="M168" s="26"/>
      <c r="N168" s="27"/>
      <c r="O168" s="28"/>
      <c r="P168" s="27"/>
      <c r="Q168" s="7"/>
    </row>
    <row r="169" spans="2:17">
      <c r="B169" s="4"/>
      <c r="C169" s="22"/>
      <c r="D169" s="65"/>
      <c r="E169" s="66"/>
      <c r="F169" s="67"/>
      <c r="G169" s="68"/>
      <c r="H169" s="29"/>
      <c r="I169" s="24"/>
      <c r="J169" s="24"/>
      <c r="K169" s="24"/>
      <c r="L169" s="25"/>
      <c r="M169" s="26"/>
      <c r="N169" s="27"/>
      <c r="O169" s="28"/>
      <c r="P169" s="27"/>
      <c r="Q169" s="7"/>
    </row>
    <row r="170" spans="2:17" ht="15.75" thickBot="1">
      <c r="B170" s="4"/>
      <c r="C170" s="30"/>
      <c r="D170" s="78"/>
      <c r="E170" s="79"/>
      <c r="F170" s="80"/>
      <c r="G170" s="81"/>
      <c r="H170" s="31"/>
      <c r="I170" s="32"/>
      <c r="J170" s="32"/>
      <c r="K170" s="32"/>
      <c r="L170" s="33"/>
      <c r="M170" s="34"/>
      <c r="N170" s="35"/>
      <c r="O170" s="36"/>
      <c r="P170" s="35"/>
      <c r="Q170" s="7"/>
    </row>
    <row r="171" spans="2:17" ht="19.5" thickBot="1">
      <c r="B171" s="4"/>
      <c r="C171" s="37"/>
      <c r="D171" s="37"/>
      <c r="E171" s="37"/>
      <c r="F171" s="37"/>
      <c r="G171" s="37"/>
      <c r="H171" s="38"/>
      <c r="I171" s="38"/>
      <c r="J171" s="39"/>
      <c r="K171" s="82"/>
      <c r="L171" s="83"/>
      <c r="M171" s="40"/>
      <c r="N171" s="41"/>
      <c r="O171" s="42"/>
      <c r="P171" s="43"/>
      <c r="Q171" s="7"/>
    </row>
    <row r="172" spans="2:17">
      <c r="B172" s="4"/>
      <c r="C172" s="44"/>
      <c r="D172" s="37"/>
      <c r="E172" s="37"/>
      <c r="F172" s="37"/>
      <c r="G172" s="37"/>
      <c r="H172" s="37"/>
      <c r="I172" s="37"/>
      <c r="J172" s="37"/>
      <c r="K172" s="37"/>
      <c r="L172" s="37"/>
      <c r="M172" s="5"/>
      <c r="N172" s="5"/>
      <c r="O172" s="5"/>
      <c r="P172" s="5"/>
      <c r="Q172" s="7"/>
    </row>
    <row r="173" spans="2:17">
      <c r="B173" s="4"/>
      <c r="C173" s="45"/>
      <c r="D173" s="45"/>
      <c r="E173" s="46"/>
      <c r="F173" s="45"/>
      <c r="G173" s="45"/>
      <c r="H173" s="45"/>
      <c r="I173" s="44"/>
      <c r="J173" s="44"/>
      <c r="L173" s="84"/>
      <c r="M173" s="84"/>
      <c r="N173" s="84"/>
      <c r="O173" s="84"/>
      <c r="P173" s="84"/>
      <c r="Q173" s="7"/>
    </row>
    <row r="174" spans="2:17" ht="21.75" thickBot="1">
      <c r="B174" s="4"/>
      <c r="C174" s="85"/>
      <c r="D174" s="85"/>
      <c r="E174" s="85"/>
      <c r="F174" s="85"/>
      <c r="G174" s="85"/>
      <c r="H174" s="85"/>
      <c r="I174" s="85"/>
      <c r="J174" s="85"/>
      <c r="K174" s="85"/>
      <c r="L174" s="86"/>
      <c r="M174" s="86"/>
      <c r="N174" s="86"/>
      <c r="O174" s="86"/>
      <c r="P174" s="86"/>
      <c r="Q174" s="7"/>
    </row>
    <row r="175" spans="2:17">
      <c r="B175" s="47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9"/>
    </row>
    <row r="180" spans="2:17" ht="15.75" thickBot="1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2:17">
      <c r="B181" s="4"/>
      <c r="C181" s="5"/>
      <c r="D181" s="5"/>
      <c r="E181" s="6"/>
      <c r="F181" s="5"/>
      <c r="G181" s="5"/>
      <c r="H181" s="5"/>
      <c r="I181" s="51"/>
      <c r="J181" s="52"/>
      <c r="K181" s="53"/>
      <c r="L181" s="54"/>
      <c r="M181" s="54"/>
      <c r="N181" s="54"/>
      <c r="O181" s="54"/>
      <c r="P181" s="55"/>
      <c r="Q181" s="7"/>
    </row>
    <row r="182" spans="2:17" ht="16.5" thickBot="1">
      <c r="B182" s="4"/>
      <c r="C182" s="5"/>
      <c r="D182" s="5"/>
      <c r="E182" s="8"/>
      <c r="F182" s="5"/>
      <c r="G182" s="5"/>
      <c r="H182" s="5"/>
      <c r="I182" s="56"/>
      <c r="J182" s="57"/>
      <c r="K182" s="58"/>
      <c r="L182" s="59"/>
      <c r="M182" s="59"/>
      <c r="N182" s="59"/>
      <c r="O182" s="59"/>
      <c r="P182" s="60"/>
      <c r="Q182" s="7"/>
    </row>
    <row r="183" spans="2:17" ht="15.75" thickBot="1"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7"/>
    </row>
    <row r="184" spans="2:17">
      <c r="B184" s="4"/>
      <c r="C184" s="9"/>
      <c r="D184" s="61"/>
      <c r="E184" s="61"/>
      <c r="F184" s="62"/>
      <c r="G184" s="5"/>
      <c r="H184" s="9"/>
      <c r="I184" s="61"/>
      <c r="J184" s="61"/>
      <c r="K184" s="61"/>
      <c r="L184" s="61"/>
      <c r="M184" s="61"/>
      <c r="N184" s="61"/>
      <c r="O184" s="61"/>
      <c r="P184" s="62"/>
      <c r="Q184" s="7"/>
    </row>
    <row r="185" spans="2:17">
      <c r="B185" s="4"/>
      <c r="C185" s="10"/>
      <c r="D185" s="63"/>
      <c r="E185" s="63"/>
      <c r="F185" s="64"/>
      <c r="G185" s="5"/>
      <c r="H185" s="10"/>
      <c r="I185" s="63"/>
      <c r="J185" s="63"/>
      <c r="K185" s="63"/>
      <c r="L185" s="63"/>
      <c r="M185" s="63"/>
      <c r="N185" s="63"/>
      <c r="O185" s="63"/>
      <c r="P185" s="64"/>
      <c r="Q185" s="7"/>
    </row>
    <row r="186" spans="2:17">
      <c r="B186" s="4"/>
      <c r="C186" s="10"/>
      <c r="D186" s="63"/>
      <c r="E186" s="63"/>
      <c r="F186" s="64"/>
      <c r="G186" s="5"/>
      <c r="H186" s="10"/>
      <c r="I186" s="63"/>
      <c r="J186" s="63"/>
      <c r="K186" s="63"/>
      <c r="L186" s="63"/>
      <c r="M186" s="63"/>
      <c r="N186" s="63"/>
      <c r="O186" s="63"/>
      <c r="P186" s="64"/>
      <c r="Q186" s="7"/>
    </row>
    <row r="187" spans="2:17">
      <c r="B187" s="4"/>
      <c r="C187" s="10"/>
      <c r="D187" s="63"/>
      <c r="E187" s="63"/>
      <c r="F187" s="64"/>
      <c r="G187" s="5"/>
      <c r="H187" s="10"/>
      <c r="I187" s="63"/>
      <c r="J187" s="63"/>
      <c r="K187" s="63"/>
      <c r="L187" s="63"/>
      <c r="M187" s="63"/>
      <c r="N187" s="63"/>
      <c r="O187" s="63"/>
      <c r="P187" s="64"/>
      <c r="Q187" s="7"/>
    </row>
    <row r="188" spans="2:17">
      <c r="B188" s="4"/>
      <c r="C188" s="69"/>
      <c r="D188" s="70"/>
      <c r="E188" s="70"/>
      <c r="F188" s="71"/>
      <c r="G188" s="5"/>
      <c r="H188" s="69"/>
      <c r="I188" s="70"/>
      <c r="J188" s="70"/>
      <c r="K188" s="70"/>
      <c r="L188" s="70"/>
      <c r="M188" s="70"/>
      <c r="N188" s="70"/>
      <c r="O188" s="70"/>
      <c r="P188" s="71"/>
      <c r="Q188" s="7"/>
    </row>
    <row r="189" spans="2:17">
      <c r="B189" s="4"/>
      <c r="C189" s="11"/>
      <c r="D189" s="63"/>
      <c r="E189" s="63"/>
      <c r="F189" s="64"/>
      <c r="G189" s="5"/>
      <c r="H189" s="11"/>
      <c r="I189" s="63"/>
      <c r="J189" s="63"/>
      <c r="K189" s="63"/>
      <c r="L189" s="63"/>
      <c r="M189" s="63"/>
      <c r="N189" s="63"/>
      <c r="O189" s="63"/>
      <c r="P189" s="64"/>
      <c r="Q189" s="7"/>
    </row>
    <row r="190" spans="2:17" ht="15.75" thickBot="1">
      <c r="B190" s="4"/>
      <c r="C190" s="12"/>
      <c r="D190" s="72"/>
      <c r="E190" s="72"/>
      <c r="F190" s="73"/>
      <c r="G190" s="5"/>
      <c r="H190" s="12"/>
      <c r="I190" s="72"/>
      <c r="J190" s="72"/>
      <c r="K190" s="72"/>
      <c r="L190" s="72"/>
      <c r="M190" s="72"/>
      <c r="N190" s="72"/>
      <c r="O190" s="72"/>
      <c r="P190" s="73"/>
      <c r="Q190" s="7"/>
    </row>
    <row r="191" spans="2:17"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7"/>
    </row>
    <row r="192" spans="2:17" ht="15.75" thickBot="1">
      <c r="B192" s="4"/>
      <c r="C192" s="13"/>
      <c r="D192" s="5"/>
      <c r="E192" s="5"/>
      <c r="F192" s="5"/>
      <c r="G192" s="5"/>
      <c r="H192" s="50"/>
      <c r="I192" s="50"/>
      <c r="J192" s="50"/>
      <c r="K192" s="50"/>
      <c r="L192" s="50"/>
      <c r="M192" s="74"/>
      <c r="N192" s="74"/>
      <c r="O192" s="50"/>
      <c r="P192" s="50"/>
      <c r="Q192" s="7"/>
    </row>
    <row r="193" spans="2:17">
      <c r="B193" s="4"/>
      <c r="C193" s="15"/>
      <c r="D193" s="53"/>
      <c r="E193" s="75"/>
      <c r="F193" s="76"/>
      <c r="G193" s="77"/>
      <c r="H193" s="16"/>
      <c r="I193" s="17"/>
      <c r="J193" s="17"/>
      <c r="K193" s="17"/>
      <c r="L193" s="18"/>
      <c r="M193" s="19"/>
      <c r="N193" s="20"/>
      <c r="O193" s="21"/>
      <c r="P193" s="20"/>
      <c r="Q193" s="7"/>
    </row>
    <row r="194" spans="2:17">
      <c r="B194" s="4"/>
      <c r="C194" s="22"/>
      <c r="D194" s="65"/>
      <c r="E194" s="66"/>
      <c r="F194" s="67"/>
      <c r="G194" s="68"/>
      <c r="H194" s="23"/>
      <c r="I194" s="24"/>
      <c r="J194" s="24"/>
      <c r="K194" s="24"/>
      <c r="L194" s="25"/>
      <c r="M194" s="26"/>
      <c r="N194" s="27"/>
      <c r="O194" s="28"/>
      <c r="P194" s="27"/>
      <c r="Q194" s="7"/>
    </row>
    <row r="195" spans="2:17">
      <c r="B195" s="4"/>
      <c r="C195" s="22"/>
      <c r="D195" s="65"/>
      <c r="E195" s="66"/>
      <c r="F195" s="67"/>
      <c r="G195" s="68"/>
      <c r="H195" s="23"/>
      <c r="I195" s="24"/>
      <c r="J195" s="24"/>
      <c r="K195" s="24"/>
      <c r="L195" s="25"/>
      <c r="M195" s="26"/>
      <c r="N195" s="27"/>
      <c r="O195" s="28"/>
      <c r="P195" s="27"/>
      <c r="Q195" s="7"/>
    </row>
    <row r="196" spans="2:17">
      <c r="B196" s="4"/>
      <c r="C196" s="22"/>
      <c r="D196" s="65"/>
      <c r="E196" s="66"/>
      <c r="F196" s="67"/>
      <c r="G196" s="68"/>
      <c r="H196" s="23"/>
      <c r="I196" s="24"/>
      <c r="J196" s="24"/>
      <c r="K196" s="24"/>
      <c r="L196" s="25"/>
      <c r="M196" s="26"/>
      <c r="N196" s="27"/>
      <c r="O196" s="28"/>
      <c r="P196" s="27"/>
      <c r="Q196" s="7"/>
    </row>
    <row r="197" spans="2:17">
      <c r="B197" s="4"/>
      <c r="C197" s="22"/>
      <c r="D197" s="65"/>
      <c r="E197" s="66"/>
      <c r="F197" s="67"/>
      <c r="G197" s="68"/>
      <c r="H197" s="23"/>
      <c r="I197" s="24"/>
      <c r="J197" s="24"/>
      <c r="K197" s="24"/>
      <c r="L197" s="25"/>
      <c r="M197" s="26"/>
      <c r="N197" s="27"/>
      <c r="O197" s="28"/>
      <c r="P197" s="27"/>
      <c r="Q197" s="7"/>
    </row>
    <row r="198" spans="2:17">
      <c r="B198" s="4"/>
      <c r="C198" s="22"/>
      <c r="D198" s="65"/>
      <c r="E198" s="66"/>
      <c r="F198" s="67"/>
      <c r="G198" s="68"/>
      <c r="H198" s="29"/>
      <c r="I198" s="24"/>
      <c r="J198" s="24"/>
      <c r="K198" s="24"/>
      <c r="L198" s="25"/>
      <c r="M198" s="26"/>
      <c r="N198" s="27"/>
      <c r="O198" s="28"/>
      <c r="P198" s="27"/>
      <c r="Q198" s="7"/>
    </row>
    <row r="199" spans="2:17" ht="15.75" thickBot="1">
      <c r="B199" s="4"/>
      <c r="C199" s="30"/>
      <c r="D199" s="78"/>
      <c r="E199" s="79"/>
      <c r="F199" s="80"/>
      <c r="G199" s="81"/>
      <c r="H199" s="31"/>
      <c r="I199" s="32"/>
      <c r="J199" s="32"/>
      <c r="K199" s="32"/>
      <c r="L199" s="33"/>
      <c r="M199" s="34"/>
      <c r="N199" s="35"/>
      <c r="O199" s="36"/>
      <c r="P199" s="35"/>
      <c r="Q199" s="7"/>
    </row>
    <row r="200" spans="2:17" ht="19.5" thickBot="1">
      <c r="B200" s="4"/>
      <c r="C200" s="37"/>
      <c r="D200" s="37"/>
      <c r="E200" s="37"/>
      <c r="F200" s="37"/>
      <c r="G200" s="37"/>
      <c r="H200" s="38"/>
      <c r="I200" s="38"/>
      <c r="J200" s="39"/>
      <c r="K200" s="82"/>
      <c r="L200" s="83"/>
      <c r="M200" s="40"/>
      <c r="N200" s="41"/>
      <c r="O200" s="42"/>
      <c r="P200" s="43"/>
      <c r="Q200" s="7"/>
    </row>
    <row r="201" spans="2:17">
      <c r="B201" s="4"/>
      <c r="C201" s="44"/>
      <c r="D201" s="37"/>
      <c r="E201" s="37"/>
      <c r="F201" s="37"/>
      <c r="G201" s="37"/>
      <c r="H201" s="37"/>
      <c r="I201" s="37"/>
      <c r="J201" s="37"/>
      <c r="K201" s="37"/>
      <c r="L201" s="37"/>
      <c r="M201" s="5"/>
      <c r="N201" s="5"/>
      <c r="O201" s="5"/>
      <c r="P201" s="5"/>
      <c r="Q201" s="7"/>
    </row>
    <row r="202" spans="2:17">
      <c r="B202" s="4"/>
      <c r="C202" s="45"/>
      <c r="D202" s="45"/>
      <c r="E202" s="46"/>
      <c r="F202" s="45"/>
      <c r="G202" s="45"/>
      <c r="H202" s="45"/>
      <c r="I202" s="44"/>
      <c r="J202" s="44"/>
      <c r="L202" s="84"/>
      <c r="M202" s="84"/>
      <c r="N202" s="84"/>
      <c r="O202" s="84"/>
      <c r="P202" s="84"/>
      <c r="Q202" s="7"/>
    </row>
    <row r="203" spans="2:17" ht="21.75" thickBot="1">
      <c r="B203" s="4"/>
      <c r="C203" s="85"/>
      <c r="D203" s="85"/>
      <c r="E203" s="85"/>
      <c r="F203" s="85"/>
      <c r="G203" s="85"/>
      <c r="H203" s="85"/>
      <c r="I203" s="85"/>
      <c r="J203" s="85"/>
      <c r="K203" s="85"/>
      <c r="L203" s="86"/>
      <c r="M203" s="86"/>
      <c r="N203" s="86"/>
      <c r="O203" s="86"/>
      <c r="P203" s="86"/>
      <c r="Q203" s="7"/>
    </row>
    <row r="204" spans="2:17">
      <c r="B204" s="47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9"/>
    </row>
    <row r="210" spans="2:17" ht="15.75" thickBot="1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2:17">
      <c r="B211" s="4"/>
      <c r="C211" s="5"/>
      <c r="D211" s="5"/>
      <c r="E211" s="6"/>
      <c r="F211" s="5"/>
      <c r="G211" s="5"/>
      <c r="H211" s="5"/>
      <c r="I211" s="51"/>
      <c r="J211" s="52"/>
      <c r="K211" s="53"/>
      <c r="L211" s="54"/>
      <c r="M211" s="54"/>
      <c r="N211" s="54"/>
      <c r="O211" s="54"/>
      <c r="P211" s="55"/>
      <c r="Q211" s="7"/>
    </row>
    <row r="212" spans="2:17" ht="16.5" thickBot="1">
      <c r="B212" s="4"/>
      <c r="C212" s="5"/>
      <c r="D212" s="5"/>
      <c r="E212" s="8"/>
      <c r="F212" s="5"/>
      <c r="G212" s="5"/>
      <c r="H212" s="5"/>
      <c r="I212" s="56"/>
      <c r="J212" s="57"/>
      <c r="K212" s="58"/>
      <c r="L212" s="59"/>
      <c r="M212" s="59"/>
      <c r="N212" s="59"/>
      <c r="O212" s="59"/>
      <c r="P212" s="60"/>
      <c r="Q212" s="7"/>
    </row>
    <row r="213" spans="2:17" ht="15.75" thickBot="1"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7"/>
    </row>
    <row r="214" spans="2:17">
      <c r="B214" s="4"/>
      <c r="C214" s="9"/>
      <c r="D214" s="61"/>
      <c r="E214" s="61"/>
      <c r="F214" s="62"/>
      <c r="G214" s="5"/>
      <c r="H214" s="9"/>
      <c r="I214" s="61"/>
      <c r="J214" s="61"/>
      <c r="K214" s="61"/>
      <c r="L214" s="61"/>
      <c r="M214" s="61"/>
      <c r="N214" s="61"/>
      <c r="O214" s="61"/>
      <c r="P214" s="62"/>
      <c r="Q214" s="7"/>
    </row>
    <row r="215" spans="2:17">
      <c r="B215" s="4"/>
      <c r="C215" s="10"/>
      <c r="D215" s="63"/>
      <c r="E215" s="63"/>
      <c r="F215" s="64"/>
      <c r="G215" s="5"/>
      <c r="H215" s="10"/>
      <c r="I215" s="63"/>
      <c r="J215" s="63"/>
      <c r="K215" s="63"/>
      <c r="L215" s="63"/>
      <c r="M215" s="63"/>
      <c r="N215" s="63"/>
      <c r="O215" s="63"/>
      <c r="P215" s="64"/>
      <c r="Q215" s="7"/>
    </row>
    <row r="216" spans="2:17">
      <c r="B216" s="4"/>
      <c r="C216" s="10"/>
      <c r="D216" s="63"/>
      <c r="E216" s="63"/>
      <c r="F216" s="64"/>
      <c r="G216" s="5"/>
      <c r="H216" s="10"/>
      <c r="I216" s="63"/>
      <c r="J216" s="63"/>
      <c r="K216" s="63"/>
      <c r="L216" s="63"/>
      <c r="M216" s="63"/>
      <c r="N216" s="63"/>
      <c r="O216" s="63"/>
      <c r="P216" s="64"/>
      <c r="Q216" s="7"/>
    </row>
    <row r="217" spans="2:17">
      <c r="B217" s="4"/>
      <c r="C217" s="10"/>
      <c r="D217" s="63"/>
      <c r="E217" s="63"/>
      <c r="F217" s="64"/>
      <c r="G217" s="5"/>
      <c r="H217" s="10"/>
      <c r="I217" s="63"/>
      <c r="J217" s="63"/>
      <c r="K217" s="63"/>
      <c r="L217" s="63"/>
      <c r="M217" s="63"/>
      <c r="N217" s="63"/>
      <c r="O217" s="63"/>
      <c r="P217" s="64"/>
      <c r="Q217" s="7"/>
    </row>
    <row r="218" spans="2:17">
      <c r="B218" s="4"/>
      <c r="C218" s="69"/>
      <c r="D218" s="70"/>
      <c r="E218" s="70"/>
      <c r="F218" s="71"/>
      <c r="G218" s="5"/>
      <c r="H218" s="69"/>
      <c r="I218" s="70"/>
      <c r="J218" s="70"/>
      <c r="K218" s="70"/>
      <c r="L218" s="70"/>
      <c r="M218" s="70"/>
      <c r="N218" s="70"/>
      <c r="O218" s="70"/>
      <c r="P218" s="71"/>
      <c r="Q218" s="7"/>
    </row>
    <row r="219" spans="2:17">
      <c r="B219" s="4"/>
      <c r="C219" s="11"/>
      <c r="D219" s="63"/>
      <c r="E219" s="63"/>
      <c r="F219" s="64"/>
      <c r="G219" s="5"/>
      <c r="H219" s="11"/>
      <c r="I219" s="63"/>
      <c r="J219" s="63"/>
      <c r="K219" s="63"/>
      <c r="L219" s="63"/>
      <c r="M219" s="63"/>
      <c r="N219" s="63"/>
      <c r="O219" s="63"/>
      <c r="P219" s="64"/>
      <c r="Q219" s="7"/>
    </row>
    <row r="220" spans="2:17" ht="15.75" thickBot="1">
      <c r="B220" s="4"/>
      <c r="C220" s="12"/>
      <c r="D220" s="72"/>
      <c r="E220" s="72"/>
      <c r="F220" s="73"/>
      <c r="G220" s="5"/>
      <c r="H220" s="12"/>
      <c r="I220" s="72"/>
      <c r="J220" s="72"/>
      <c r="K220" s="72"/>
      <c r="L220" s="72"/>
      <c r="M220" s="72"/>
      <c r="N220" s="72"/>
      <c r="O220" s="72"/>
      <c r="P220" s="73"/>
      <c r="Q220" s="7"/>
    </row>
    <row r="221" spans="2:17"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7"/>
    </row>
    <row r="222" spans="2:17" ht="15.75" thickBot="1">
      <c r="B222" s="4"/>
      <c r="C222" s="13"/>
      <c r="D222" s="5"/>
      <c r="E222" s="5"/>
      <c r="F222" s="5"/>
      <c r="G222" s="5"/>
      <c r="H222" s="50"/>
      <c r="I222" s="50"/>
      <c r="J222" s="50"/>
      <c r="K222" s="50"/>
      <c r="L222" s="50"/>
      <c r="M222" s="74"/>
      <c r="N222" s="74"/>
      <c r="O222" s="50"/>
      <c r="P222" s="50"/>
      <c r="Q222" s="7"/>
    </row>
    <row r="223" spans="2:17">
      <c r="B223" s="4"/>
      <c r="C223" s="15"/>
      <c r="D223" s="53"/>
      <c r="E223" s="75"/>
      <c r="F223" s="76"/>
      <c r="G223" s="77"/>
      <c r="H223" s="16"/>
      <c r="I223" s="17"/>
      <c r="J223" s="17"/>
      <c r="K223" s="17"/>
      <c r="L223" s="18"/>
      <c r="M223" s="19"/>
      <c r="N223" s="20"/>
      <c r="O223" s="21"/>
      <c r="P223" s="20"/>
      <c r="Q223" s="7"/>
    </row>
    <row r="224" spans="2:17">
      <c r="B224" s="4"/>
      <c r="C224" s="22"/>
      <c r="D224" s="65"/>
      <c r="E224" s="66"/>
      <c r="F224" s="67"/>
      <c r="G224" s="68"/>
      <c r="H224" s="23"/>
      <c r="I224" s="24"/>
      <c r="J224" s="24"/>
      <c r="K224" s="24"/>
      <c r="L224" s="25"/>
      <c r="M224" s="26"/>
      <c r="N224" s="27"/>
      <c r="O224" s="28"/>
      <c r="P224" s="27"/>
      <c r="Q224" s="7"/>
    </row>
    <row r="225" spans="2:17">
      <c r="B225" s="4"/>
      <c r="C225" s="22"/>
      <c r="D225" s="65"/>
      <c r="E225" s="66"/>
      <c r="F225" s="67"/>
      <c r="G225" s="68"/>
      <c r="H225" s="23"/>
      <c r="I225" s="24"/>
      <c r="J225" s="24"/>
      <c r="K225" s="24"/>
      <c r="L225" s="25"/>
      <c r="M225" s="26"/>
      <c r="N225" s="27"/>
      <c r="O225" s="28"/>
      <c r="P225" s="27"/>
      <c r="Q225" s="7"/>
    </row>
    <row r="226" spans="2:17">
      <c r="B226" s="4"/>
      <c r="C226" s="22"/>
      <c r="D226" s="65"/>
      <c r="E226" s="66"/>
      <c r="F226" s="67"/>
      <c r="G226" s="68"/>
      <c r="H226" s="23"/>
      <c r="I226" s="24"/>
      <c r="J226" s="24"/>
      <c r="K226" s="24"/>
      <c r="L226" s="25"/>
      <c r="M226" s="26"/>
      <c r="N226" s="27"/>
      <c r="O226" s="28"/>
      <c r="P226" s="27"/>
      <c r="Q226" s="7"/>
    </row>
    <row r="227" spans="2:17">
      <c r="B227" s="4"/>
      <c r="C227" s="22"/>
      <c r="D227" s="65"/>
      <c r="E227" s="66"/>
      <c r="F227" s="67"/>
      <c r="G227" s="68"/>
      <c r="H227" s="23"/>
      <c r="I227" s="24"/>
      <c r="J227" s="24"/>
      <c r="K227" s="24"/>
      <c r="L227" s="25"/>
      <c r="M227" s="26"/>
      <c r="N227" s="27"/>
      <c r="O227" s="28"/>
      <c r="P227" s="27"/>
      <c r="Q227" s="7"/>
    </row>
    <row r="228" spans="2:17">
      <c r="B228" s="4"/>
      <c r="C228" s="22"/>
      <c r="D228" s="65"/>
      <c r="E228" s="66"/>
      <c r="F228" s="67"/>
      <c r="G228" s="68"/>
      <c r="H228" s="29"/>
      <c r="I228" s="24"/>
      <c r="J228" s="24"/>
      <c r="K228" s="24"/>
      <c r="L228" s="25"/>
      <c r="M228" s="26"/>
      <c r="N228" s="27"/>
      <c r="O228" s="28"/>
      <c r="P228" s="27"/>
      <c r="Q228" s="7"/>
    </row>
    <row r="229" spans="2:17" ht="15.75" thickBot="1">
      <c r="B229" s="4"/>
      <c r="C229" s="30"/>
      <c r="D229" s="78"/>
      <c r="E229" s="79"/>
      <c r="F229" s="80"/>
      <c r="G229" s="81"/>
      <c r="H229" s="31"/>
      <c r="I229" s="32"/>
      <c r="J229" s="32"/>
      <c r="K229" s="32"/>
      <c r="L229" s="33"/>
      <c r="M229" s="34"/>
      <c r="N229" s="35"/>
      <c r="O229" s="36"/>
      <c r="P229" s="35"/>
      <c r="Q229" s="7"/>
    </row>
    <row r="230" spans="2:17" ht="19.5" thickBot="1">
      <c r="B230" s="4"/>
      <c r="C230" s="37"/>
      <c r="D230" s="37"/>
      <c r="E230" s="37"/>
      <c r="F230" s="37"/>
      <c r="G230" s="37"/>
      <c r="H230" s="38"/>
      <c r="I230" s="38"/>
      <c r="J230" s="39"/>
      <c r="K230" s="82"/>
      <c r="L230" s="83"/>
      <c r="M230" s="40"/>
      <c r="N230" s="41"/>
      <c r="O230" s="42"/>
      <c r="P230" s="43"/>
      <c r="Q230" s="7"/>
    </row>
    <row r="231" spans="2:17">
      <c r="B231" s="4"/>
      <c r="C231" s="44"/>
      <c r="D231" s="37"/>
      <c r="E231" s="37"/>
      <c r="F231" s="37"/>
      <c r="G231" s="37"/>
      <c r="H231" s="37"/>
      <c r="I231" s="37"/>
      <c r="J231" s="37"/>
      <c r="K231" s="37"/>
      <c r="L231" s="37"/>
      <c r="M231" s="5"/>
      <c r="N231" s="5"/>
      <c r="O231" s="5"/>
      <c r="P231" s="5"/>
      <c r="Q231" s="7"/>
    </row>
    <row r="232" spans="2:17">
      <c r="B232" s="4"/>
      <c r="C232" s="45"/>
      <c r="D232" s="45"/>
      <c r="E232" s="46"/>
      <c r="F232" s="45"/>
      <c r="G232" s="45"/>
      <c r="H232" s="45"/>
      <c r="I232" s="44"/>
      <c r="J232" s="44"/>
      <c r="L232" s="84"/>
      <c r="M232" s="84"/>
      <c r="N232" s="84"/>
      <c r="O232" s="84"/>
      <c r="P232" s="84"/>
      <c r="Q232" s="7"/>
    </row>
    <row r="233" spans="2:17" ht="21.75" thickBot="1">
      <c r="B233" s="4"/>
      <c r="C233" s="85"/>
      <c r="D233" s="85"/>
      <c r="E233" s="85"/>
      <c r="F233" s="85"/>
      <c r="G233" s="85"/>
      <c r="H233" s="85"/>
      <c r="I233" s="85"/>
      <c r="J233" s="85"/>
      <c r="K233" s="85"/>
      <c r="L233" s="86"/>
      <c r="M233" s="86"/>
      <c r="N233" s="86"/>
      <c r="O233" s="86"/>
      <c r="P233" s="86"/>
      <c r="Q233" s="7"/>
    </row>
    <row r="234" spans="2:17">
      <c r="B234" s="47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9"/>
    </row>
  </sheetData>
  <mergeCells count="312">
    <mergeCell ref="L232:P232"/>
    <mergeCell ref="C233:E233"/>
    <mergeCell ref="F233:G233"/>
    <mergeCell ref="H233:K233"/>
    <mergeCell ref="L233:P233"/>
    <mergeCell ref="D228:E228"/>
    <mergeCell ref="F228:G228"/>
    <mergeCell ref="D229:E229"/>
    <mergeCell ref="F229:G229"/>
    <mergeCell ref="K230:L230"/>
    <mergeCell ref="D225:E225"/>
    <mergeCell ref="F225:G225"/>
    <mergeCell ref="D226:E226"/>
    <mergeCell ref="F226:G226"/>
    <mergeCell ref="D227:E227"/>
    <mergeCell ref="F227:G227"/>
    <mergeCell ref="M222:N222"/>
    <mergeCell ref="D223:E223"/>
    <mergeCell ref="F223:G223"/>
    <mergeCell ref="D224:E224"/>
    <mergeCell ref="F224:G224"/>
    <mergeCell ref="C218:F218"/>
    <mergeCell ref="H218:P218"/>
    <mergeCell ref="D219:F219"/>
    <mergeCell ref="I219:P219"/>
    <mergeCell ref="D220:F220"/>
    <mergeCell ref="I220:P220"/>
    <mergeCell ref="D215:F215"/>
    <mergeCell ref="I215:P215"/>
    <mergeCell ref="D216:F216"/>
    <mergeCell ref="I216:P216"/>
    <mergeCell ref="D217:F217"/>
    <mergeCell ref="I217:P217"/>
    <mergeCell ref="I211:K211"/>
    <mergeCell ref="L211:P211"/>
    <mergeCell ref="I212:K212"/>
    <mergeCell ref="L212:P212"/>
    <mergeCell ref="D214:F214"/>
    <mergeCell ref="I214:P214"/>
    <mergeCell ref="L202:P202"/>
    <mergeCell ref="C203:E203"/>
    <mergeCell ref="F203:G203"/>
    <mergeCell ref="H203:K203"/>
    <mergeCell ref="L203:P203"/>
    <mergeCell ref="D198:E198"/>
    <mergeCell ref="F198:G198"/>
    <mergeCell ref="D199:E199"/>
    <mergeCell ref="F199:G199"/>
    <mergeCell ref="K200:L200"/>
    <mergeCell ref="D195:E195"/>
    <mergeCell ref="F195:G195"/>
    <mergeCell ref="D196:E196"/>
    <mergeCell ref="F196:G196"/>
    <mergeCell ref="D197:E197"/>
    <mergeCell ref="F197:G197"/>
    <mergeCell ref="M192:N192"/>
    <mergeCell ref="D193:E193"/>
    <mergeCell ref="F193:G193"/>
    <mergeCell ref="D194:E194"/>
    <mergeCell ref="F194:G194"/>
    <mergeCell ref="C188:F188"/>
    <mergeCell ref="H188:P188"/>
    <mergeCell ref="D189:F189"/>
    <mergeCell ref="I189:P189"/>
    <mergeCell ref="D190:F190"/>
    <mergeCell ref="I190:P190"/>
    <mergeCell ref="D185:F185"/>
    <mergeCell ref="I185:P185"/>
    <mergeCell ref="D186:F186"/>
    <mergeCell ref="I186:P186"/>
    <mergeCell ref="D187:F187"/>
    <mergeCell ref="I187:P187"/>
    <mergeCell ref="I181:K181"/>
    <mergeCell ref="L181:P181"/>
    <mergeCell ref="I182:K182"/>
    <mergeCell ref="L182:P182"/>
    <mergeCell ref="D184:F184"/>
    <mergeCell ref="I184:P184"/>
    <mergeCell ref="L173:P173"/>
    <mergeCell ref="C174:E174"/>
    <mergeCell ref="F174:G174"/>
    <mergeCell ref="H174:K174"/>
    <mergeCell ref="L174:P174"/>
    <mergeCell ref="D169:E169"/>
    <mergeCell ref="F169:G169"/>
    <mergeCell ref="D170:E170"/>
    <mergeCell ref="F170:G170"/>
    <mergeCell ref="K171:L171"/>
    <mergeCell ref="D166:E166"/>
    <mergeCell ref="F166:G166"/>
    <mergeCell ref="D167:E167"/>
    <mergeCell ref="F167:G167"/>
    <mergeCell ref="D168:E168"/>
    <mergeCell ref="F168:G168"/>
    <mergeCell ref="M163:N163"/>
    <mergeCell ref="D164:E164"/>
    <mergeCell ref="F164:G164"/>
    <mergeCell ref="D165:E165"/>
    <mergeCell ref="F165:G165"/>
    <mergeCell ref="C159:F159"/>
    <mergeCell ref="H159:P159"/>
    <mergeCell ref="D160:F160"/>
    <mergeCell ref="I160:P160"/>
    <mergeCell ref="D161:F161"/>
    <mergeCell ref="I161:P161"/>
    <mergeCell ref="D156:F156"/>
    <mergeCell ref="I156:P156"/>
    <mergeCell ref="D157:F157"/>
    <mergeCell ref="I157:P157"/>
    <mergeCell ref="D158:F158"/>
    <mergeCell ref="I158:P158"/>
    <mergeCell ref="I152:K152"/>
    <mergeCell ref="L152:P152"/>
    <mergeCell ref="I153:K153"/>
    <mergeCell ref="L153:P153"/>
    <mergeCell ref="D155:F155"/>
    <mergeCell ref="I155:P155"/>
    <mergeCell ref="L144:P144"/>
    <mergeCell ref="C145:E145"/>
    <mergeCell ref="F145:G145"/>
    <mergeCell ref="H145:K145"/>
    <mergeCell ref="L145:P145"/>
    <mergeCell ref="D140:E140"/>
    <mergeCell ref="F140:G140"/>
    <mergeCell ref="D141:E141"/>
    <mergeCell ref="F141:G141"/>
    <mergeCell ref="K142:L142"/>
    <mergeCell ref="D137:E137"/>
    <mergeCell ref="F137:G137"/>
    <mergeCell ref="D138:E138"/>
    <mergeCell ref="F138:G138"/>
    <mergeCell ref="D139:E139"/>
    <mergeCell ref="F139:G139"/>
    <mergeCell ref="M134:N134"/>
    <mergeCell ref="D135:E135"/>
    <mergeCell ref="F135:G135"/>
    <mergeCell ref="D136:E136"/>
    <mergeCell ref="F136:G136"/>
    <mergeCell ref="C130:F130"/>
    <mergeCell ref="H130:P130"/>
    <mergeCell ref="D131:F131"/>
    <mergeCell ref="I131:P131"/>
    <mergeCell ref="D132:F132"/>
    <mergeCell ref="I132:P132"/>
    <mergeCell ref="D127:F127"/>
    <mergeCell ref="I127:P127"/>
    <mergeCell ref="D128:F128"/>
    <mergeCell ref="I128:P128"/>
    <mergeCell ref="D129:F129"/>
    <mergeCell ref="I129:P129"/>
    <mergeCell ref="I123:K123"/>
    <mergeCell ref="L123:P123"/>
    <mergeCell ref="I124:K124"/>
    <mergeCell ref="L124:P124"/>
    <mergeCell ref="D126:F126"/>
    <mergeCell ref="I126:P126"/>
    <mergeCell ref="L113:P113"/>
    <mergeCell ref="C114:E114"/>
    <mergeCell ref="F114:G114"/>
    <mergeCell ref="H114:K114"/>
    <mergeCell ref="L114:P114"/>
    <mergeCell ref="D109:E109"/>
    <mergeCell ref="F109:G109"/>
    <mergeCell ref="D110:E110"/>
    <mergeCell ref="F110:G110"/>
    <mergeCell ref="K111:L111"/>
    <mergeCell ref="D106:E106"/>
    <mergeCell ref="F106:G106"/>
    <mergeCell ref="D107:E107"/>
    <mergeCell ref="F107:G107"/>
    <mergeCell ref="D108:E108"/>
    <mergeCell ref="F108:G108"/>
    <mergeCell ref="M103:N103"/>
    <mergeCell ref="D104:E104"/>
    <mergeCell ref="F104:G104"/>
    <mergeCell ref="D105:E105"/>
    <mergeCell ref="F105:G105"/>
    <mergeCell ref="C99:F99"/>
    <mergeCell ref="H99:P99"/>
    <mergeCell ref="D100:F100"/>
    <mergeCell ref="I100:P100"/>
    <mergeCell ref="D101:F101"/>
    <mergeCell ref="I101:P101"/>
    <mergeCell ref="D96:F96"/>
    <mergeCell ref="I96:P96"/>
    <mergeCell ref="D97:F97"/>
    <mergeCell ref="I97:P97"/>
    <mergeCell ref="D98:F98"/>
    <mergeCell ref="I98:P98"/>
    <mergeCell ref="I92:K92"/>
    <mergeCell ref="L92:P92"/>
    <mergeCell ref="I93:K93"/>
    <mergeCell ref="L93:P93"/>
    <mergeCell ref="D95:F95"/>
    <mergeCell ref="I95:P95"/>
    <mergeCell ref="L84:P84"/>
    <mergeCell ref="C85:E85"/>
    <mergeCell ref="F85:G85"/>
    <mergeCell ref="H85:K85"/>
    <mergeCell ref="L85:P85"/>
    <mergeCell ref="D80:E80"/>
    <mergeCell ref="F80:G80"/>
    <mergeCell ref="D81:E81"/>
    <mergeCell ref="F81:G81"/>
    <mergeCell ref="K82:L82"/>
    <mergeCell ref="D77:E77"/>
    <mergeCell ref="F77:G77"/>
    <mergeCell ref="D78:E78"/>
    <mergeCell ref="F78:G78"/>
    <mergeCell ref="D79:E79"/>
    <mergeCell ref="F79:G79"/>
    <mergeCell ref="M74:N74"/>
    <mergeCell ref="D75:E75"/>
    <mergeCell ref="F75:G75"/>
    <mergeCell ref="D76:E76"/>
    <mergeCell ref="F76:G76"/>
    <mergeCell ref="C70:F70"/>
    <mergeCell ref="H70:P70"/>
    <mergeCell ref="D71:F71"/>
    <mergeCell ref="I71:P71"/>
    <mergeCell ref="D72:F72"/>
    <mergeCell ref="I72:P72"/>
    <mergeCell ref="D67:F67"/>
    <mergeCell ref="I67:P67"/>
    <mergeCell ref="D68:F68"/>
    <mergeCell ref="I68:P68"/>
    <mergeCell ref="D69:F69"/>
    <mergeCell ref="I69:P69"/>
    <mergeCell ref="I63:K63"/>
    <mergeCell ref="L63:P63"/>
    <mergeCell ref="I64:K64"/>
    <mergeCell ref="L64:P64"/>
    <mergeCell ref="D66:F66"/>
    <mergeCell ref="I66:P66"/>
    <mergeCell ref="L53:P53"/>
    <mergeCell ref="C54:E54"/>
    <mergeCell ref="F54:G54"/>
    <mergeCell ref="H54:K54"/>
    <mergeCell ref="L54:P54"/>
    <mergeCell ref="D49:E49"/>
    <mergeCell ref="F49:G49"/>
    <mergeCell ref="D50:E50"/>
    <mergeCell ref="F50:G50"/>
    <mergeCell ref="K51:L51"/>
    <mergeCell ref="D46:E46"/>
    <mergeCell ref="F46:G46"/>
    <mergeCell ref="D47:E47"/>
    <mergeCell ref="F47:G47"/>
    <mergeCell ref="D48:E48"/>
    <mergeCell ref="F48:G48"/>
    <mergeCell ref="M43:N43"/>
    <mergeCell ref="D44:E44"/>
    <mergeCell ref="F44:G44"/>
    <mergeCell ref="D45:E45"/>
    <mergeCell ref="F45:G45"/>
    <mergeCell ref="C39:F39"/>
    <mergeCell ref="H39:P39"/>
    <mergeCell ref="D40:F40"/>
    <mergeCell ref="I40:P40"/>
    <mergeCell ref="D41:F41"/>
    <mergeCell ref="I41:P41"/>
    <mergeCell ref="D36:F36"/>
    <mergeCell ref="I36:P36"/>
    <mergeCell ref="D37:F37"/>
    <mergeCell ref="I37:P37"/>
    <mergeCell ref="D38:F38"/>
    <mergeCell ref="I38:P38"/>
    <mergeCell ref="I32:K32"/>
    <mergeCell ref="L32:P32"/>
    <mergeCell ref="I33:K33"/>
    <mergeCell ref="L33:P33"/>
    <mergeCell ref="D35:F35"/>
    <mergeCell ref="I35:P35"/>
    <mergeCell ref="D21:E21"/>
    <mergeCell ref="F21:G21"/>
    <mergeCell ref="K22:L22"/>
    <mergeCell ref="L24:P24"/>
    <mergeCell ref="C25:E25"/>
    <mergeCell ref="F25:G25"/>
    <mergeCell ref="H25:K25"/>
    <mergeCell ref="L25:P25"/>
    <mergeCell ref="D18:E18"/>
    <mergeCell ref="F18:G18"/>
    <mergeCell ref="D19:E19"/>
    <mergeCell ref="F19:G19"/>
    <mergeCell ref="D20:E20"/>
    <mergeCell ref="F20:G20"/>
    <mergeCell ref="D17:E17"/>
    <mergeCell ref="F17:G17"/>
    <mergeCell ref="C10:F10"/>
    <mergeCell ref="H10:P10"/>
    <mergeCell ref="D11:F11"/>
    <mergeCell ref="I11:P11"/>
    <mergeCell ref="D12:F12"/>
    <mergeCell ref="I12:P12"/>
    <mergeCell ref="M14:N14"/>
    <mergeCell ref="D15:E15"/>
    <mergeCell ref="F15:G15"/>
    <mergeCell ref="D16:E16"/>
    <mergeCell ref="F16:G16"/>
    <mergeCell ref="D7:F7"/>
    <mergeCell ref="I7:P7"/>
    <mergeCell ref="D8:F8"/>
    <mergeCell ref="I8:P8"/>
    <mergeCell ref="D9:F9"/>
    <mergeCell ref="I9:P9"/>
    <mergeCell ref="I3:K3"/>
    <mergeCell ref="L3:P3"/>
    <mergeCell ref="I4:K4"/>
    <mergeCell ref="L4:P4"/>
    <mergeCell ref="D6:F6"/>
    <mergeCell ref="I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125"/>
  <sheetViews>
    <sheetView topLeftCell="A24" workbookViewId="0">
      <selection activeCell="S44" sqref="S44"/>
    </sheetView>
  </sheetViews>
  <sheetFormatPr defaultRowHeight="15"/>
  <sheetData>
    <row r="3" spans="2:17" ht="15.75" thickBot="1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>
      <c r="B4" s="4"/>
      <c r="C4" s="5"/>
      <c r="D4" s="5"/>
      <c r="E4" s="6" t="s">
        <v>0</v>
      </c>
      <c r="F4" s="5"/>
      <c r="G4" s="5"/>
      <c r="H4" s="5"/>
      <c r="I4" s="51" t="s">
        <v>1</v>
      </c>
      <c r="J4" s="52"/>
      <c r="K4" s="53"/>
      <c r="L4" s="54">
        <v>43211</v>
      </c>
      <c r="M4" s="54"/>
      <c r="N4" s="54"/>
      <c r="O4" s="54"/>
      <c r="P4" s="55"/>
      <c r="Q4" s="7"/>
    </row>
    <row r="5" spans="2:17" ht="16.5" thickBot="1">
      <c r="B5" s="4"/>
      <c r="C5" s="5"/>
      <c r="D5" s="5"/>
      <c r="E5" s="8" t="s">
        <v>2</v>
      </c>
      <c r="F5" s="5"/>
      <c r="G5" s="5"/>
      <c r="H5" s="5"/>
      <c r="I5" s="56" t="s">
        <v>3</v>
      </c>
      <c r="J5" s="57"/>
      <c r="K5" s="58"/>
      <c r="L5" s="59" t="s">
        <v>36</v>
      </c>
      <c r="M5" s="59"/>
      <c r="N5" s="59"/>
      <c r="O5" s="59"/>
      <c r="P5" s="60"/>
      <c r="Q5" s="7"/>
    </row>
    <row r="6" spans="2:17" ht="15.75" thickBo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7"/>
    </row>
    <row r="7" spans="2:17">
      <c r="B7" s="4"/>
      <c r="C7" s="9" t="s">
        <v>4</v>
      </c>
      <c r="D7" s="61" t="s">
        <v>43</v>
      </c>
      <c r="E7" s="61"/>
      <c r="F7" s="62"/>
      <c r="G7" s="5"/>
      <c r="H7" s="9" t="s">
        <v>4</v>
      </c>
      <c r="I7" s="61" t="s">
        <v>70</v>
      </c>
      <c r="J7" s="61"/>
      <c r="K7" s="61"/>
      <c r="L7" s="61"/>
      <c r="M7" s="61"/>
      <c r="N7" s="61"/>
      <c r="O7" s="61"/>
      <c r="P7" s="62"/>
      <c r="Q7" s="7"/>
    </row>
    <row r="8" spans="2:17">
      <c r="B8" s="4"/>
      <c r="C8" s="10" t="s">
        <v>5</v>
      </c>
      <c r="D8" s="63" t="s">
        <v>54</v>
      </c>
      <c r="E8" s="63"/>
      <c r="F8" s="64"/>
      <c r="G8" s="5"/>
      <c r="H8" s="10" t="s">
        <v>6</v>
      </c>
      <c r="I8" s="63" t="s">
        <v>57</v>
      </c>
      <c r="J8" s="63"/>
      <c r="K8" s="63"/>
      <c r="L8" s="63"/>
      <c r="M8" s="63"/>
      <c r="N8" s="63"/>
      <c r="O8" s="63"/>
      <c r="P8" s="64"/>
      <c r="Q8" s="7"/>
    </row>
    <row r="9" spans="2:17">
      <c r="B9" s="4"/>
      <c r="C9" s="10" t="s">
        <v>7</v>
      </c>
      <c r="D9" s="63" t="s">
        <v>55</v>
      </c>
      <c r="E9" s="63"/>
      <c r="F9" s="64"/>
      <c r="G9" s="5"/>
      <c r="H9" s="10" t="s">
        <v>8</v>
      </c>
      <c r="I9" s="63" t="s">
        <v>58</v>
      </c>
      <c r="J9" s="63"/>
      <c r="K9" s="63"/>
      <c r="L9" s="63"/>
      <c r="M9" s="63"/>
      <c r="N9" s="63"/>
      <c r="O9" s="63"/>
      <c r="P9" s="64"/>
      <c r="Q9" s="7"/>
    </row>
    <row r="10" spans="2:17">
      <c r="B10" s="4"/>
      <c r="C10" s="10" t="s">
        <v>9</v>
      </c>
      <c r="D10" s="63" t="s">
        <v>56</v>
      </c>
      <c r="E10" s="63"/>
      <c r="F10" s="64"/>
      <c r="G10" s="5"/>
      <c r="H10" s="10" t="s">
        <v>10</v>
      </c>
      <c r="I10" s="63" t="s">
        <v>59</v>
      </c>
      <c r="J10" s="63"/>
      <c r="K10" s="63"/>
      <c r="L10" s="63"/>
      <c r="M10" s="63"/>
      <c r="N10" s="63"/>
      <c r="O10" s="63"/>
      <c r="P10" s="64"/>
      <c r="Q10" s="7"/>
    </row>
    <row r="11" spans="2:17">
      <c r="B11" s="4"/>
      <c r="C11" s="69" t="s">
        <v>11</v>
      </c>
      <c r="D11" s="70"/>
      <c r="E11" s="70"/>
      <c r="F11" s="71"/>
      <c r="G11" s="5"/>
      <c r="H11" s="69" t="s">
        <v>11</v>
      </c>
      <c r="I11" s="70"/>
      <c r="J11" s="70"/>
      <c r="K11" s="70"/>
      <c r="L11" s="70"/>
      <c r="M11" s="70"/>
      <c r="N11" s="70"/>
      <c r="O11" s="70"/>
      <c r="P11" s="71"/>
      <c r="Q11" s="7"/>
    </row>
    <row r="12" spans="2:17">
      <c r="B12" s="4"/>
      <c r="C12" s="11"/>
      <c r="D12" s="63"/>
      <c r="E12" s="63"/>
      <c r="F12" s="64"/>
      <c r="G12" s="5"/>
      <c r="H12" s="11"/>
      <c r="I12" s="63"/>
      <c r="J12" s="63"/>
      <c r="K12" s="63"/>
      <c r="L12" s="63"/>
      <c r="M12" s="63"/>
      <c r="N12" s="63"/>
      <c r="O12" s="63"/>
      <c r="P12" s="64"/>
      <c r="Q12" s="7"/>
    </row>
    <row r="13" spans="2:17" ht="15.75" thickBot="1">
      <c r="B13" s="4"/>
      <c r="C13" s="12"/>
      <c r="D13" s="72"/>
      <c r="E13" s="72"/>
      <c r="F13" s="73"/>
      <c r="G13" s="5"/>
      <c r="H13" s="12"/>
      <c r="I13" s="72"/>
      <c r="J13" s="72"/>
      <c r="K13" s="72"/>
      <c r="L13" s="72"/>
      <c r="M13" s="72"/>
      <c r="N13" s="72"/>
      <c r="O13" s="72"/>
      <c r="P13" s="73"/>
      <c r="Q13" s="7"/>
    </row>
    <row r="14" spans="2:17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7"/>
    </row>
    <row r="15" spans="2:17" ht="15.75" thickBot="1">
      <c r="B15" s="4"/>
      <c r="C15" s="13" t="s">
        <v>12</v>
      </c>
      <c r="D15" s="5"/>
      <c r="E15" s="5"/>
      <c r="F15" s="5"/>
      <c r="G15" s="5"/>
      <c r="H15" s="50" t="s">
        <v>13</v>
      </c>
      <c r="I15" s="50" t="s">
        <v>14</v>
      </c>
      <c r="J15" s="50" t="s">
        <v>15</v>
      </c>
      <c r="K15" s="50" t="s">
        <v>16</v>
      </c>
      <c r="L15" s="50" t="s">
        <v>17</v>
      </c>
      <c r="M15" s="74" t="s">
        <v>18</v>
      </c>
      <c r="N15" s="74"/>
      <c r="O15" s="50" t="s">
        <v>19</v>
      </c>
      <c r="P15" s="50" t="s">
        <v>20</v>
      </c>
      <c r="Q15" s="7"/>
    </row>
    <row r="16" spans="2:17">
      <c r="B16" s="4"/>
      <c r="C16" s="15" t="s">
        <v>21</v>
      </c>
      <c r="D16" s="53" t="str">
        <f>IF(D8&lt;&gt;"",D8,"")</f>
        <v>Eero Aho</v>
      </c>
      <c r="E16" s="75"/>
      <c r="F16" s="76" t="str">
        <f>IF(I8&lt;&gt;"",I8,"")</f>
        <v>Leo Kivelä</v>
      </c>
      <c r="G16" s="77"/>
      <c r="H16" s="16">
        <v>9</v>
      </c>
      <c r="I16" s="17">
        <v>5</v>
      </c>
      <c r="J16" s="17">
        <v>5</v>
      </c>
      <c r="K16" s="17"/>
      <c r="L16" s="18"/>
      <c r="M16" s="19">
        <f>IF(ISBLANK(H16),"",COUNTIF(H16:L16,"&gt;=0"))</f>
        <v>3</v>
      </c>
      <c r="N16" s="20">
        <f>IF(ISBLANK(H16),"",IF(LEFT(H16)="-",1,0)+IF(LEFT(I16)="-",1,0)+IF(LEFT(J16)="-",1,0)+IF(LEFT(K16)="-",1,0)+IF(LEFT(L16)="-",1,0))</f>
        <v>0</v>
      </c>
      <c r="O16" s="21">
        <f>IF(M16=3,1,"")</f>
        <v>1</v>
      </c>
      <c r="P16" s="20" t="str">
        <f>IF(N16=3,1,"")</f>
        <v/>
      </c>
      <c r="Q16" s="7"/>
    </row>
    <row r="17" spans="2:17">
      <c r="B17" s="4"/>
      <c r="C17" s="22" t="s">
        <v>22</v>
      </c>
      <c r="D17" s="65" t="str">
        <f>IF(D10&lt;&gt;"",D10,"")</f>
        <v>Tommi Sidoroff</v>
      </c>
      <c r="E17" s="66"/>
      <c r="F17" s="67" t="str">
        <f>IF(I10&lt;&gt;"",I10,"")</f>
        <v>Lari Ikonen</v>
      </c>
      <c r="G17" s="68"/>
      <c r="H17" s="23">
        <v>-4</v>
      </c>
      <c r="I17" s="24">
        <v>-6</v>
      </c>
      <c r="J17" s="24">
        <v>-4</v>
      </c>
      <c r="K17" s="24"/>
      <c r="L17" s="25"/>
      <c r="M17" s="26">
        <f t="shared" ref="M17:M22" si="0">IF(ISBLANK(H17),"",COUNTIF(H17:L17,"&gt;=0"))</f>
        <v>0</v>
      </c>
      <c r="N17" s="27">
        <f t="shared" ref="N17:N21" si="1">IF(ISBLANK(H17),"",IF(LEFT(H17)="-",1,0)+IF(LEFT(I17)="-",1,0)+IF(LEFT(J17)="-",1,0)+IF(LEFT(K17)="-",1,0)+IF(LEFT(L17)="-",1,0))</f>
        <v>3</v>
      </c>
      <c r="O17" s="28" t="str">
        <f t="shared" ref="O17:P22" si="2">IF(M17=3,1,"")</f>
        <v/>
      </c>
      <c r="P17" s="27">
        <f t="shared" si="2"/>
        <v>1</v>
      </c>
      <c r="Q17" s="7"/>
    </row>
    <row r="18" spans="2:17">
      <c r="B18" s="4"/>
      <c r="C18" s="22" t="s">
        <v>23</v>
      </c>
      <c r="D18" s="65" t="str">
        <f>IF(D9&lt;&gt;"",D9,"")</f>
        <v>Antti Jokinen</v>
      </c>
      <c r="E18" s="66"/>
      <c r="F18" s="67" t="str">
        <f>IF(I9&lt;&gt;"",I9,"")</f>
        <v>Julius Muinonen</v>
      </c>
      <c r="G18" s="68"/>
      <c r="H18" s="23">
        <v>4</v>
      </c>
      <c r="I18" s="24">
        <v>3</v>
      </c>
      <c r="J18" s="24">
        <v>1</v>
      </c>
      <c r="K18" s="24"/>
      <c r="L18" s="25"/>
      <c r="M18" s="26">
        <f t="shared" si="0"/>
        <v>3</v>
      </c>
      <c r="N18" s="27">
        <f t="shared" si="1"/>
        <v>0</v>
      </c>
      <c r="O18" s="28">
        <f t="shared" si="2"/>
        <v>1</v>
      </c>
      <c r="P18" s="27" t="str">
        <f t="shared" si="2"/>
        <v/>
      </c>
      <c r="Q18" s="7"/>
    </row>
    <row r="19" spans="2:17">
      <c r="B19" s="4"/>
      <c r="C19" s="22" t="s">
        <v>24</v>
      </c>
      <c r="D19" s="65" t="str">
        <f>IF(D8&lt;&gt;"",D8,"")</f>
        <v>Eero Aho</v>
      </c>
      <c r="E19" s="66"/>
      <c r="F19" s="67" t="str">
        <f>IF(I10&lt;&gt;"",I10,"")</f>
        <v>Lari Ikonen</v>
      </c>
      <c r="G19" s="68"/>
      <c r="H19" s="23">
        <v>6</v>
      </c>
      <c r="I19" s="24">
        <v>4</v>
      </c>
      <c r="J19" s="24">
        <v>-3</v>
      </c>
      <c r="K19" s="24">
        <v>13</v>
      </c>
      <c r="L19" s="25"/>
      <c r="M19" s="26">
        <f t="shared" si="0"/>
        <v>3</v>
      </c>
      <c r="N19" s="27">
        <f t="shared" si="1"/>
        <v>1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25</v>
      </c>
      <c r="D20" s="65" t="str">
        <f>IF(D9&lt;&gt;"",D9,"")</f>
        <v>Antti Jokinen</v>
      </c>
      <c r="E20" s="66"/>
      <c r="F20" s="67" t="str">
        <f>IF(I8&lt;&gt;"",I8,"")</f>
        <v>Leo Kivelä</v>
      </c>
      <c r="G20" s="68"/>
      <c r="H20" s="23">
        <v>4</v>
      </c>
      <c r="I20" s="24">
        <v>8</v>
      </c>
      <c r="J20" s="24">
        <v>-9</v>
      </c>
      <c r="K20" s="24">
        <v>7</v>
      </c>
      <c r="L20" s="25"/>
      <c r="M20" s="26">
        <f t="shared" si="0"/>
        <v>3</v>
      </c>
      <c r="N20" s="27">
        <f t="shared" si="1"/>
        <v>1</v>
      </c>
      <c r="O20" s="28">
        <f t="shared" si="2"/>
        <v>1</v>
      </c>
      <c r="P20" s="27" t="str">
        <f t="shared" si="2"/>
        <v/>
      </c>
      <c r="Q20" s="7"/>
    </row>
    <row r="21" spans="2:17">
      <c r="B21" s="4"/>
      <c r="C21" s="22" t="s">
        <v>26</v>
      </c>
      <c r="D21" s="65" t="str">
        <f>IF(D10&lt;&gt;"",D10,"")</f>
        <v>Tommi Sidoroff</v>
      </c>
      <c r="E21" s="66"/>
      <c r="F21" s="67" t="str">
        <f>IF(I9&lt;&gt;"",I9,"")</f>
        <v>Julius Muinonen</v>
      </c>
      <c r="G21" s="68"/>
      <c r="H21" s="29"/>
      <c r="I21" s="24"/>
      <c r="J21" s="24"/>
      <c r="K21" s="24"/>
      <c r="L21" s="25"/>
      <c r="M21" s="26" t="str">
        <f t="shared" si="0"/>
        <v/>
      </c>
      <c r="N21" s="27" t="str">
        <f t="shared" si="1"/>
        <v/>
      </c>
      <c r="O21" s="28" t="str">
        <f t="shared" si="2"/>
        <v/>
      </c>
      <c r="P21" s="27" t="str">
        <f t="shared" si="2"/>
        <v/>
      </c>
      <c r="Q21" s="7"/>
    </row>
    <row r="22" spans="2:17" ht="15.75" thickBot="1">
      <c r="B22" s="4"/>
      <c r="C22" s="30" t="s">
        <v>27</v>
      </c>
      <c r="D22" s="78" t="str">
        <f>IF(D12&lt;&gt;"",D12 &amp; " / " &amp; D13,"")</f>
        <v/>
      </c>
      <c r="E22" s="79"/>
      <c r="F22" s="80" t="str">
        <f>IF(I12&lt;&gt;"",I12 &amp; " / " &amp; I13,"")</f>
        <v/>
      </c>
      <c r="G22" s="81"/>
      <c r="H22" s="31"/>
      <c r="I22" s="32"/>
      <c r="J22" s="32"/>
      <c r="K22" s="32"/>
      <c r="L22" s="33"/>
      <c r="M22" s="34" t="str">
        <f t="shared" si="0"/>
        <v/>
      </c>
      <c r="N22" s="35" t="str">
        <f>IF(ISBLANK(H22),"",IF(LEFT(H22)="-",1,0)+IF(LEFT(I22)="-",1,0)+IF(LEFT(J22)="-",1,0)+IF(LEFT(K22)="-",1,0)+IF(LEFT(L22)="-",1,0))</f>
        <v/>
      </c>
      <c r="O22" s="36" t="str">
        <f t="shared" si="2"/>
        <v/>
      </c>
      <c r="P22" s="35" t="str">
        <f t="shared" si="2"/>
        <v/>
      </c>
      <c r="Q22" s="7"/>
    </row>
    <row r="23" spans="2:17" ht="19.5" thickBot="1">
      <c r="B23" s="4"/>
      <c r="C23" s="37"/>
      <c r="D23" s="37"/>
      <c r="E23" s="37"/>
      <c r="F23" s="37"/>
      <c r="G23" s="37"/>
      <c r="H23" s="38"/>
      <c r="I23" s="38"/>
      <c r="J23" s="39"/>
      <c r="K23" s="82" t="s">
        <v>28</v>
      </c>
      <c r="L23" s="83"/>
      <c r="M23" s="40">
        <f>COUNTIF(M16:M22,"=3")</f>
        <v>4</v>
      </c>
      <c r="N23" s="41">
        <f>COUNTIF(N16:N22,"=3")</f>
        <v>1</v>
      </c>
      <c r="O23" s="42">
        <f>SUM(O16:O22)</f>
        <v>4</v>
      </c>
      <c r="P23" s="43">
        <f>SUM(P16:P22)</f>
        <v>1</v>
      </c>
      <c r="Q23" s="7"/>
    </row>
    <row r="24" spans="2:17">
      <c r="B24" s="4"/>
      <c r="C24" s="44" t="s">
        <v>29</v>
      </c>
      <c r="D24" s="37"/>
      <c r="E24" s="37"/>
      <c r="F24" s="37"/>
      <c r="G24" s="37"/>
      <c r="H24" s="37"/>
      <c r="I24" s="37"/>
      <c r="J24" s="37"/>
      <c r="K24" s="37"/>
      <c r="L24" s="37"/>
      <c r="M24" s="5"/>
      <c r="N24" s="5"/>
      <c r="O24" s="5"/>
      <c r="P24" s="5"/>
      <c r="Q24" s="7"/>
    </row>
    <row r="25" spans="2:17">
      <c r="B25" s="4"/>
      <c r="C25" s="45" t="s">
        <v>30</v>
      </c>
      <c r="D25" s="45"/>
      <c r="E25" s="46"/>
      <c r="F25" s="45" t="s">
        <v>31</v>
      </c>
      <c r="G25" s="45"/>
      <c r="H25" s="45" t="s">
        <v>32</v>
      </c>
      <c r="I25" s="44"/>
      <c r="J25" s="44"/>
      <c r="L25" s="84" t="s">
        <v>33</v>
      </c>
      <c r="M25" s="84"/>
      <c r="N25" s="84"/>
      <c r="O25" s="84"/>
      <c r="P25" s="84"/>
      <c r="Q25" s="7"/>
    </row>
    <row r="26" spans="2:17" ht="21.75" thickBot="1">
      <c r="B26" s="4"/>
      <c r="C26" s="85" t="s">
        <v>34</v>
      </c>
      <c r="D26" s="85"/>
      <c r="E26" s="85"/>
      <c r="F26" s="85" t="s">
        <v>34</v>
      </c>
      <c r="G26" s="85"/>
      <c r="H26" s="85" t="s">
        <v>34</v>
      </c>
      <c r="I26" s="85"/>
      <c r="J26" s="85"/>
      <c r="K26" s="85"/>
      <c r="L26" s="86" t="s">
        <v>43</v>
      </c>
      <c r="M26" s="86"/>
      <c r="N26" s="86"/>
      <c r="O26" s="86"/>
      <c r="P26" s="86"/>
      <c r="Q26" s="7"/>
    </row>
    <row r="27" spans="2:17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/>
    </row>
    <row r="29" spans="2:17">
      <c r="C29" t="s">
        <v>35</v>
      </c>
    </row>
    <row r="35" spans="2:17" ht="15.75" thickBot="1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</row>
    <row r="36" spans="2:17">
      <c r="B36" s="4"/>
      <c r="C36" s="5"/>
      <c r="D36" s="5"/>
      <c r="E36" s="6" t="s">
        <v>0</v>
      </c>
      <c r="F36" s="5"/>
      <c r="G36" s="5"/>
      <c r="H36" s="5"/>
      <c r="I36" s="51" t="s">
        <v>1</v>
      </c>
      <c r="J36" s="52"/>
      <c r="K36" s="53"/>
      <c r="L36" s="54">
        <v>43211</v>
      </c>
      <c r="M36" s="54"/>
      <c r="N36" s="54"/>
      <c r="O36" s="54"/>
      <c r="P36" s="55"/>
      <c r="Q36" s="7"/>
    </row>
    <row r="37" spans="2:17" ht="16.5" thickBot="1">
      <c r="B37" s="4"/>
      <c r="C37" s="5"/>
      <c r="D37" s="5"/>
      <c r="E37" s="8" t="s">
        <v>2</v>
      </c>
      <c r="F37" s="5"/>
      <c r="G37" s="5"/>
      <c r="H37" s="5"/>
      <c r="I37" s="56" t="s">
        <v>3</v>
      </c>
      <c r="J37" s="57"/>
      <c r="K37" s="58"/>
      <c r="L37" s="59" t="s">
        <v>36</v>
      </c>
      <c r="M37" s="59"/>
      <c r="N37" s="59"/>
      <c r="O37" s="59"/>
      <c r="P37" s="60"/>
      <c r="Q37" s="7"/>
    </row>
    <row r="38" spans="2:17" ht="15.75" thickBot="1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/>
    </row>
    <row r="39" spans="2:17">
      <c r="B39" s="4"/>
      <c r="C39" s="9" t="s">
        <v>4</v>
      </c>
      <c r="D39" s="61" t="s">
        <v>44</v>
      </c>
      <c r="E39" s="61"/>
      <c r="F39" s="62"/>
      <c r="G39" s="5"/>
      <c r="H39" s="9" t="s">
        <v>4</v>
      </c>
      <c r="I39" s="61" t="s">
        <v>47</v>
      </c>
      <c r="J39" s="61"/>
      <c r="K39" s="61"/>
      <c r="L39" s="61"/>
      <c r="M39" s="61"/>
      <c r="N39" s="61"/>
      <c r="O39" s="61"/>
      <c r="P39" s="62"/>
      <c r="Q39" s="7"/>
    </row>
    <row r="40" spans="2:17">
      <c r="B40" s="4"/>
      <c r="C40" s="10" t="s">
        <v>5</v>
      </c>
      <c r="D40" s="63" t="s">
        <v>63</v>
      </c>
      <c r="E40" s="63"/>
      <c r="F40" s="64"/>
      <c r="G40" s="5"/>
      <c r="H40" s="10" t="s">
        <v>6</v>
      </c>
      <c r="I40" s="63" t="s">
        <v>72</v>
      </c>
      <c r="J40" s="63"/>
      <c r="K40" s="63"/>
      <c r="L40" s="63"/>
      <c r="M40" s="63"/>
      <c r="N40" s="63"/>
      <c r="O40" s="63"/>
      <c r="P40" s="64"/>
      <c r="Q40" s="7"/>
    </row>
    <row r="41" spans="2:17">
      <c r="B41" s="4"/>
      <c r="C41" s="10" t="s">
        <v>7</v>
      </c>
      <c r="D41" s="63" t="s">
        <v>65</v>
      </c>
      <c r="E41" s="63"/>
      <c r="F41" s="64"/>
      <c r="G41" s="5"/>
      <c r="H41" s="10" t="s">
        <v>8</v>
      </c>
      <c r="I41" s="63" t="s">
        <v>50</v>
      </c>
      <c r="J41" s="63"/>
      <c r="K41" s="63"/>
      <c r="L41" s="63"/>
      <c r="M41" s="63"/>
      <c r="N41" s="63"/>
      <c r="O41" s="63"/>
      <c r="P41" s="64"/>
      <c r="Q41" s="7"/>
    </row>
    <row r="42" spans="2:17">
      <c r="B42" s="4"/>
      <c r="C42" s="10" t="s">
        <v>9</v>
      </c>
      <c r="D42" s="63" t="s">
        <v>73</v>
      </c>
      <c r="E42" s="63"/>
      <c r="F42" s="64"/>
      <c r="G42" s="5"/>
      <c r="H42" s="10" t="s">
        <v>10</v>
      </c>
      <c r="I42" s="63" t="s">
        <v>49</v>
      </c>
      <c r="J42" s="63"/>
      <c r="K42" s="63"/>
      <c r="L42" s="63"/>
      <c r="M42" s="63"/>
      <c r="N42" s="63"/>
      <c r="O42" s="63"/>
      <c r="P42" s="64"/>
      <c r="Q42" s="7"/>
    </row>
    <row r="43" spans="2:17">
      <c r="B43" s="4"/>
      <c r="C43" s="69" t="s">
        <v>11</v>
      </c>
      <c r="D43" s="70"/>
      <c r="E43" s="70"/>
      <c r="F43" s="71"/>
      <c r="G43" s="5"/>
      <c r="H43" s="69" t="s">
        <v>11</v>
      </c>
      <c r="I43" s="70"/>
      <c r="J43" s="70"/>
      <c r="K43" s="70"/>
      <c r="L43" s="70"/>
      <c r="M43" s="70"/>
      <c r="N43" s="70"/>
      <c r="O43" s="70"/>
      <c r="P43" s="71"/>
      <c r="Q43" s="7"/>
    </row>
    <row r="44" spans="2:17">
      <c r="B44" s="4"/>
      <c r="C44" s="11"/>
      <c r="D44" s="63"/>
      <c r="E44" s="63"/>
      <c r="F44" s="64"/>
      <c r="G44" s="5"/>
      <c r="H44" s="11"/>
      <c r="I44" s="63"/>
      <c r="J44" s="63"/>
      <c r="K44" s="63"/>
      <c r="L44" s="63"/>
      <c r="M44" s="63"/>
      <c r="N44" s="63"/>
      <c r="O44" s="63"/>
      <c r="P44" s="64"/>
      <c r="Q44" s="7"/>
    </row>
    <row r="45" spans="2:17" ht="15.75" thickBot="1">
      <c r="B45" s="4"/>
      <c r="C45" s="12"/>
      <c r="D45" s="72"/>
      <c r="E45" s="72"/>
      <c r="F45" s="73"/>
      <c r="G45" s="5"/>
      <c r="H45" s="12"/>
      <c r="I45" s="72"/>
      <c r="J45" s="72"/>
      <c r="K45" s="72"/>
      <c r="L45" s="72"/>
      <c r="M45" s="72"/>
      <c r="N45" s="72"/>
      <c r="O45" s="72"/>
      <c r="P45" s="73"/>
      <c r="Q45" s="7"/>
    </row>
    <row r="46" spans="2:17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7"/>
    </row>
    <row r="47" spans="2:17" ht="15.75" thickBot="1">
      <c r="B47" s="4"/>
      <c r="C47" s="13" t="s">
        <v>12</v>
      </c>
      <c r="D47" s="5"/>
      <c r="E47" s="5"/>
      <c r="F47" s="5"/>
      <c r="G47" s="5"/>
      <c r="H47" s="50" t="s">
        <v>13</v>
      </c>
      <c r="I47" s="50" t="s">
        <v>14</v>
      </c>
      <c r="J47" s="50" t="s">
        <v>15</v>
      </c>
      <c r="K47" s="50" t="s">
        <v>16</v>
      </c>
      <c r="L47" s="50" t="s">
        <v>17</v>
      </c>
      <c r="M47" s="74" t="s">
        <v>18</v>
      </c>
      <c r="N47" s="74"/>
      <c r="O47" s="50" t="s">
        <v>19</v>
      </c>
      <c r="P47" s="50" t="s">
        <v>20</v>
      </c>
      <c r="Q47" s="7"/>
    </row>
    <row r="48" spans="2:17">
      <c r="B48" s="4"/>
      <c r="C48" s="15" t="s">
        <v>21</v>
      </c>
      <c r="D48" s="53" t="str">
        <f>IF(D40&lt;&gt;"",D40,"")</f>
        <v>Linus Eriksson</v>
      </c>
      <c r="E48" s="75"/>
      <c r="F48" s="76" t="str">
        <f>IF(I40&lt;&gt;"",I40,"")</f>
        <v>Folrent Debazac</v>
      </c>
      <c r="G48" s="77"/>
      <c r="H48" s="16">
        <v>-9</v>
      </c>
      <c r="I48" s="17">
        <v>-10</v>
      </c>
      <c r="J48" s="17">
        <v>4</v>
      </c>
      <c r="K48" s="17">
        <v>-8</v>
      </c>
      <c r="L48" s="18"/>
      <c r="M48" s="19">
        <f>IF(ISBLANK(H48),"",COUNTIF(H48:L48,"&gt;=0"))</f>
        <v>1</v>
      </c>
      <c r="N48" s="20">
        <f>IF(ISBLANK(H48),"",IF(LEFT(H48)="-",1,0)+IF(LEFT(I48)="-",1,0)+IF(LEFT(J48)="-",1,0)+IF(LEFT(K48)="-",1,0)+IF(LEFT(L48)="-",1,0))</f>
        <v>3</v>
      </c>
      <c r="O48" s="21" t="str">
        <f>IF(M48=3,1,"")</f>
        <v/>
      </c>
      <c r="P48" s="20">
        <f>IF(N48=3,1,"")</f>
        <v>1</v>
      </c>
      <c r="Q48" s="7"/>
    </row>
    <row r="49" spans="2:17">
      <c r="B49" s="4"/>
      <c r="C49" s="22" t="s">
        <v>22</v>
      </c>
      <c r="D49" s="65" t="str">
        <f>IF(D42&lt;&gt;"",D42,"")</f>
        <v>Emil Rantatulkkila</v>
      </c>
      <c r="E49" s="66"/>
      <c r="F49" s="67" t="str">
        <f>IF(I42&lt;&gt;"",I42,"")</f>
        <v>Tomas Slesar</v>
      </c>
      <c r="G49" s="68"/>
      <c r="H49" s="23">
        <v>-6</v>
      </c>
      <c r="I49" s="24">
        <v>-6</v>
      </c>
      <c r="J49" s="24">
        <v>9</v>
      </c>
      <c r="K49" s="24">
        <v>-8</v>
      </c>
      <c r="L49" s="25"/>
      <c r="M49" s="26">
        <f t="shared" ref="M49:M54" si="3">IF(ISBLANK(H49),"",COUNTIF(H49:L49,"&gt;=0"))</f>
        <v>1</v>
      </c>
      <c r="N49" s="27">
        <f t="shared" ref="N49:N53" si="4">IF(ISBLANK(H49),"",IF(LEFT(H49)="-",1,0)+IF(LEFT(I49)="-",1,0)+IF(LEFT(J49)="-",1,0)+IF(LEFT(K49)="-",1,0)+IF(LEFT(L49)="-",1,0))</f>
        <v>3</v>
      </c>
      <c r="O49" s="28" t="str">
        <f t="shared" ref="O49:P54" si="5">IF(M49=3,1,"")</f>
        <v/>
      </c>
      <c r="P49" s="27">
        <f t="shared" si="5"/>
        <v>1</v>
      </c>
      <c r="Q49" s="7"/>
    </row>
    <row r="50" spans="2:17">
      <c r="B50" s="4"/>
      <c r="C50" s="22" t="s">
        <v>23</v>
      </c>
      <c r="D50" s="65" t="str">
        <f>IF(D41&lt;&gt;"",D41,"")</f>
        <v>Thomas Lundström</v>
      </c>
      <c r="E50" s="66"/>
      <c r="F50" s="67" t="str">
        <f>IF(I41&lt;&gt;"",I41,"")</f>
        <v>Teemu Oinas</v>
      </c>
      <c r="G50" s="68"/>
      <c r="H50" s="23">
        <v>9</v>
      </c>
      <c r="I50" s="24">
        <v>4</v>
      </c>
      <c r="J50" s="24">
        <v>-5</v>
      </c>
      <c r="K50" s="24">
        <v>-14</v>
      </c>
      <c r="L50" s="25">
        <v>7</v>
      </c>
      <c r="M50" s="26">
        <f t="shared" si="3"/>
        <v>3</v>
      </c>
      <c r="N50" s="27">
        <f t="shared" si="4"/>
        <v>2</v>
      </c>
      <c r="O50" s="28">
        <f t="shared" si="5"/>
        <v>1</v>
      </c>
      <c r="P50" s="27" t="str">
        <f t="shared" si="5"/>
        <v/>
      </c>
      <c r="Q50" s="7"/>
    </row>
    <row r="51" spans="2:17">
      <c r="B51" s="4"/>
      <c r="C51" s="22" t="s">
        <v>24</v>
      </c>
      <c r="D51" s="65" t="str">
        <f>IF(D40&lt;&gt;"",D40,"")</f>
        <v>Linus Eriksson</v>
      </c>
      <c r="E51" s="66"/>
      <c r="F51" s="67" t="str">
        <f>IF(I42&lt;&gt;"",I42,"")</f>
        <v>Tomas Slesar</v>
      </c>
      <c r="G51" s="68"/>
      <c r="H51" s="23">
        <v>-4</v>
      </c>
      <c r="I51" s="24">
        <v>8</v>
      </c>
      <c r="J51" s="24">
        <v>7</v>
      </c>
      <c r="K51" s="24">
        <v>-8</v>
      </c>
      <c r="L51" s="25">
        <v>7</v>
      </c>
      <c r="M51" s="26">
        <f t="shared" si="3"/>
        <v>3</v>
      </c>
      <c r="N51" s="27">
        <f t="shared" si="4"/>
        <v>2</v>
      </c>
      <c r="O51" s="28">
        <f t="shared" si="5"/>
        <v>1</v>
      </c>
      <c r="P51" s="27" t="str">
        <f t="shared" si="5"/>
        <v/>
      </c>
      <c r="Q51" s="7"/>
    </row>
    <row r="52" spans="2:17">
      <c r="B52" s="4"/>
      <c r="C52" s="22" t="s">
        <v>25</v>
      </c>
      <c r="D52" s="65" t="str">
        <f>IF(D41&lt;&gt;"",D41,"")</f>
        <v>Thomas Lundström</v>
      </c>
      <c r="E52" s="66"/>
      <c r="F52" s="67" t="str">
        <f>IF(I40&lt;&gt;"",I40,"")</f>
        <v>Folrent Debazac</v>
      </c>
      <c r="G52" s="68"/>
      <c r="H52" s="23">
        <v>-4</v>
      </c>
      <c r="I52" s="24">
        <v>7</v>
      </c>
      <c r="J52" s="24">
        <v>5</v>
      </c>
      <c r="K52" s="24">
        <v>7</v>
      </c>
      <c r="L52" s="25"/>
      <c r="M52" s="26">
        <f t="shared" si="3"/>
        <v>3</v>
      </c>
      <c r="N52" s="27">
        <f t="shared" si="4"/>
        <v>1</v>
      </c>
      <c r="O52" s="28">
        <f t="shared" si="5"/>
        <v>1</v>
      </c>
      <c r="P52" s="27" t="str">
        <f t="shared" si="5"/>
        <v/>
      </c>
      <c r="Q52" s="7"/>
    </row>
    <row r="53" spans="2:17">
      <c r="B53" s="4"/>
      <c r="C53" s="22" t="s">
        <v>26</v>
      </c>
      <c r="D53" s="65" t="str">
        <f>IF(D42&lt;&gt;"",D42,"")</f>
        <v>Emil Rantatulkkila</v>
      </c>
      <c r="E53" s="66"/>
      <c r="F53" s="67" t="str">
        <f>IF(I41&lt;&gt;"",I41,"")</f>
        <v>Teemu Oinas</v>
      </c>
      <c r="G53" s="68"/>
      <c r="H53" s="29">
        <v>11</v>
      </c>
      <c r="I53" s="24">
        <v>-4</v>
      </c>
      <c r="J53" s="24">
        <v>11</v>
      </c>
      <c r="K53" s="24">
        <v>-5</v>
      </c>
      <c r="L53" s="25">
        <v>5</v>
      </c>
      <c r="M53" s="26">
        <f t="shared" si="3"/>
        <v>3</v>
      </c>
      <c r="N53" s="27">
        <f t="shared" si="4"/>
        <v>2</v>
      </c>
      <c r="O53" s="28">
        <f t="shared" si="5"/>
        <v>1</v>
      </c>
      <c r="P53" s="27" t="str">
        <f t="shared" si="5"/>
        <v/>
      </c>
      <c r="Q53" s="7"/>
    </row>
    <row r="54" spans="2:17" ht="15.75" thickBot="1">
      <c r="B54" s="4"/>
      <c r="C54" s="30" t="s">
        <v>27</v>
      </c>
      <c r="D54" s="78" t="str">
        <f>IF(D44&lt;&gt;"",D44 &amp; " / " &amp; D45,"")</f>
        <v/>
      </c>
      <c r="E54" s="79"/>
      <c r="F54" s="80" t="str">
        <f>IF(I44&lt;&gt;"",I44 &amp; " / " &amp; I45,"")</f>
        <v/>
      </c>
      <c r="G54" s="81"/>
      <c r="H54" s="31"/>
      <c r="I54" s="32"/>
      <c r="J54" s="32"/>
      <c r="K54" s="32"/>
      <c r="L54" s="33"/>
      <c r="M54" s="34" t="str">
        <f t="shared" si="3"/>
        <v/>
      </c>
      <c r="N54" s="35" t="str">
        <f>IF(ISBLANK(H54),"",IF(LEFT(H54)="-",1,0)+IF(LEFT(I54)="-",1,0)+IF(LEFT(J54)="-",1,0)+IF(LEFT(K54)="-",1,0)+IF(LEFT(L54)="-",1,0))</f>
        <v/>
      </c>
      <c r="O54" s="36" t="str">
        <f t="shared" si="5"/>
        <v/>
      </c>
      <c r="P54" s="35" t="str">
        <f t="shared" si="5"/>
        <v/>
      </c>
      <c r="Q54" s="7"/>
    </row>
    <row r="55" spans="2:17" ht="19.5" thickBot="1">
      <c r="B55" s="4"/>
      <c r="C55" s="37"/>
      <c r="D55" s="37"/>
      <c r="E55" s="37"/>
      <c r="F55" s="37"/>
      <c r="G55" s="37"/>
      <c r="H55" s="38"/>
      <c r="I55" s="38"/>
      <c r="J55" s="39"/>
      <c r="K55" s="82" t="s">
        <v>28</v>
      </c>
      <c r="L55" s="83"/>
      <c r="M55" s="40">
        <f>COUNTIF(M48:M54,"=3")</f>
        <v>4</v>
      </c>
      <c r="N55" s="41">
        <f>COUNTIF(N48:N54,"=3")</f>
        <v>2</v>
      </c>
      <c r="O55" s="42">
        <f>SUM(O48:O54)</f>
        <v>4</v>
      </c>
      <c r="P55" s="43">
        <f>SUM(P48:P54)</f>
        <v>2</v>
      </c>
      <c r="Q55" s="7"/>
    </row>
    <row r="56" spans="2:17">
      <c r="B56" s="4"/>
      <c r="C56" s="44" t="s">
        <v>29</v>
      </c>
      <c r="D56" s="37"/>
      <c r="E56" s="37"/>
      <c r="F56" s="37"/>
      <c r="G56" s="37"/>
      <c r="H56" s="37"/>
      <c r="I56" s="37"/>
      <c r="J56" s="37"/>
      <c r="K56" s="37"/>
      <c r="L56" s="37"/>
      <c r="M56" s="5"/>
      <c r="N56" s="5"/>
      <c r="O56" s="5"/>
      <c r="P56" s="5"/>
      <c r="Q56" s="7"/>
    </row>
    <row r="57" spans="2:17">
      <c r="B57" s="4"/>
      <c r="C57" s="45" t="s">
        <v>30</v>
      </c>
      <c r="D57" s="45"/>
      <c r="E57" s="46"/>
      <c r="F57" s="45" t="s">
        <v>31</v>
      </c>
      <c r="G57" s="45"/>
      <c r="H57" s="45" t="s">
        <v>32</v>
      </c>
      <c r="I57" s="44"/>
      <c r="J57" s="44"/>
      <c r="L57" s="84" t="s">
        <v>33</v>
      </c>
      <c r="M57" s="84"/>
      <c r="N57" s="84"/>
      <c r="O57" s="84"/>
      <c r="P57" s="84"/>
      <c r="Q57" s="7"/>
    </row>
    <row r="58" spans="2:17" ht="21.75" thickBot="1">
      <c r="B58" s="4"/>
      <c r="C58" s="85" t="s">
        <v>34</v>
      </c>
      <c r="D58" s="85"/>
      <c r="E58" s="85"/>
      <c r="F58" s="85" t="s">
        <v>34</v>
      </c>
      <c r="G58" s="85"/>
      <c r="H58" s="85" t="s">
        <v>34</v>
      </c>
      <c r="I58" s="85"/>
      <c r="J58" s="85"/>
      <c r="K58" s="85"/>
      <c r="L58" s="86" t="s">
        <v>44</v>
      </c>
      <c r="M58" s="86"/>
      <c r="N58" s="86"/>
      <c r="O58" s="86"/>
      <c r="P58" s="86"/>
      <c r="Q58" s="7"/>
    </row>
    <row r="59" spans="2:17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9"/>
    </row>
    <row r="61" spans="2:17">
      <c r="C61" t="s">
        <v>35</v>
      </c>
    </row>
    <row r="67" spans="2:17" ht="15.75" thickBo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</row>
    <row r="68" spans="2:17">
      <c r="B68" s="4"/>
      <c r="C68" s="5"/>
      <c r="D68" s="5"/>
      <c r="E68" s="6" t="s">
        <v>0</v>
      </c>
      <c r="F68" s="5"/>
      <c r="G68" s="5"/>
      <c r="H68" s="5"/>
      <c r="I68" s="51" t="s">
        <v>1</v>
      </c>
      <c r="J68" s="52"/>
      <c r="K68" s="53"/>
      <c r="L68" s="54">
        <v>43211</v>
      </c>
      <c r="M68" s="54"/>
      <c r="N68" s="54"/>
      <c r="O68" s="54"/>
      <c r="P68" s="55"/>
      <c r="Q68" s="7"/>
    </row>
    <row r="69" spans="2:17" ht="16.5" thickBot="1">
      <c r="B69" s="4"/>
      <c r="C69" s="5"/>
      <c r="D69" s="5"/>
      <c r="E69" s="8" t="s">
        <v>2</v>
      </c>
      <c r="F69" s="5"/>
      <c r="G69" s="5"/>
      <c r="H69" s="5"/>
      <c r="I69" s="56" t="s">
        <v>3</v>
      </c>
      <c r="J69" s="57"/>
      <c r="K69" s="58"/>
      <c r="L69" s="59" t="s">
        <v>36</v>
      </c>
      <c r="M69" s="59"/>
      <c r="N69" s="59"/>
      <c r="O69" s="59"/>
      <c r="P69" s="60"/>
      <c r="Q69" s="7"/>
    </row>
    <row r="70" spans="2:17" ht="15.75" thickBot="1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7"/>
    </row>
    <row r="71" spans="2:17">
      <c r="B71" s="4"/>
      <c r="C71" s="9" t="s">
        <v>4</v>
      </c>
      <c r="D71" s="61" t="s">
        <v>42</v>
      </c>
      <c r="E71" s="61"/>
      <c r="F71" s="62"/>
      <c r="G71" s="5"/>
      <c r="H71" s="9" t="s">
        <v>4</v>
      </c>
      <c r="I71" s="61" t="s">
        <v>37</v>
      </c>
      <c r="J71" s="61"/>
      <c r="K71" s="61"/>
      <c r="L71" s="61"/>
      <c r="M71" s="61"/>
      <c r="N71" s="61"/>
      <c r="O71" s="61"/>
      <c r="P71" s="62"/>
      <c r="Q71" s="7"/>
    </row>
    <row r="72" spans="2:17">
      <c r="B72" s="4"/>
      <c r="C72" s="10" t="s">
        <v>5</v>
      </c>
      <c r="D72" s="63" t="s">
        <v>71</v>
      </c>
      <c r="E72" s="63"/>
      <c r="F72" s="64"/>
      <c r="G72" s="5"/>
      <c r="H72" s="10" t="s">
        <v>6</v>
      </c>
      <c r="I72" s="63" t="s">
        <v>40</v>
      </c>
      <c r="J72" s="63"/>
      <c r="K72" s="63"/>
      <c r="L72" s="63"/>
      <c r="M72" s="63"/>
      <c r="N72" s="63"/>
      <c r="O72" s="63"/>
      <c r="P72" s="64"/>
      <c r="Q72" s="7"/>
    </row>
    <row r="73" spans="2:17">
      <c r="B73" s="4"/>
      <c r="C73" s="10" t="s">
        <v>7</v>
      </c>
      <c r="D73" s="63" t="s">
        <v>60</v>
      </c>
      <c r="E73" s="63"/>
      <c r="F73" s="64"/>
      <c r="G73" s="5"/>
      <c r="H73" s="10" t="s">
        <v>8</v>
      </c>
      <c r="I73" s="63" t="s">
        <v>41</v>
      </c>
      <c r="J73" s="63"/>
      <c r="K73" s="63"/>
      <c r="L73" s="63"/>
      <c r="M73" s="63"/>
      <c r="N73" s="63"/>
      <c r="O73" s="63"/>
      <c r="P73" s="64"/>
      <c r="Q73" s="7"/>
    </row>
    <row r="74" spans="2:17">
      <c r="B74" s="4"/>
      <c r="C74" s="10" t="s">
        <v>9</v>
      </c>
      <c r="D74" s="63" t="s">
        <v>62</v>
      </c>
      <c r="E74" s="63"/>
      <c r="F74" s="64"/>
      <c r="G74" s="5"/>
      <c r="H74" s="10" t="s">
        <v>10</v>
      </c>
      <c r="I74" s="63" t="s">
        <v>39</v>
      </c>
      <c r="J74" s="63"/>
      <c r="K74" s="63"/>
      <c r="L74" s="63"/>
      <c r="M74" s="63"/>
      <c r="N74" s="63"/>
      <c r="O74" s="63"/>
      <c r="P74" s="64"/>
      <c r="Q74" s="7"/>
    </row>
    <row r="75" spans="2:17">
      <c r="B75" s="4"/>
      <c r="C75" s="69" t="s">
        <v>11</v>
      </c>
      <c r="D75" s="70"/>
      <c r="E75" s="70"/>
      <c r="F75" s="71"/>
      <c r="G75" s="5"/>
      <c r="H75" s="69" t="s">
        <v>11</v>
      </c>
      <c r="I75" s="70"/>
      <c r="J75" s="70"/>
      <c r="K75" s="70"/>
      <c r="L75" s="70"/>
      <c r="M75" s="70"/>
      <c r="N75" s="70"/>
      <c r="O75" s="70"/>
      <c r="P75" s="71"/>
      <c r="Q75" s="7"/>
    </row>
    <row r="76" spans="2:17">
      <c r="B76" s="4"/>
      <c r="C76" s="11"/>
      <c r="D76" s="63"/>
      <c r="E76" s="63"/>
      <c r="F76" s="64"/>
      <c r="G76" s="5"/>
      <c r="H76" s="11"/>
      <c r="I76" s="63"/>
      <c r="J76" s="63"/>
      <c r="K76" s="63"/>
      <c r="L76" s="63"/>
      <c r="M76" s="63"/>
      <c r="N76" s="63"/>
      <c r="O76" s="63"/>
      <c r="P76" s="64"/>
      <c r="Q76" s="7"/>
    </row>
    <row r="77" spans="2:17" ht="15.75" thickBot="1">
      <c r="B77" s="4"/>
      <c r="C77" s="12"/>
      <c r="D77" s="72"/>
      <c r="E77" s="72"/>
      <c r="F77" s="73"/>
      <c r="G77" s="5"/>
      <c r="H77" s="12"/>
      <c r="I77" s="72"/>
      <c r="J77" s="72"/>
      <c r="K77" s="72"/>
      <c r="L77" s="72"/>
      <c r="M77" s="72"/>
      <c r="N77" s="72"/>
      <c r="O77" s="72"/>
      <c r="P77" s="73"/>
      <c r="Q77" s="7"/>
    </row>
    <row r="78" spans="2:17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7"/>
    </row>
    <row r="79" spans="2:17" ht="15.75" thickBot="1">
      <c r="B79" s="4"/>
      <c r="C79" s="13" t="s">
        <v>12</v>
      </c>
      <c r="D79" s="5"/>
      <c r="E79" s="5"/>
      <c r="F79" s="5"/>
      <c r="G79" s="5"/>
      <c r="H79" s="50" t="s">
        <v>13</v>
      </c>
      <c r="I79" s="50" t="s">
        <v>14</v>
      </c>
      <c r="J79" s="50" t="s">
        <v>15</v>
      </c>
      <c r="K79" s="50" t="s">
        <v>16</v>
      </c>
      <c r="L79" s="50" t="s">
        <v>17</v>
      </c>
      <c r="M79" s="74" t="s">
        <v>18</v>
      </c>
      <c r="N79" s="74"/>
      <c r="O79" s="50" t="s">
        <v>19</v>
      </c>
      <c r="P79" s="50" t="s">
        <v>20</v>
      </c>
      <c r="Q79" s="7"/>
    </row>
    <row r="80" spans="2:17">
      <c r="B80" s="4"/>
      <c r="C80" s="15" t="s">
        <v>21</v>
      </c>
      <c r="D80" s="53" t="str">
        <f>IF(D72&lt;&gt;"",D72,"")</f>
        <v>Markus Lassila</v>
      </c>
      <c r="E80" s="75"/>
      <c r="F80" s="76" t="str">
        <f>IF(I72&lt;&gt;"",I72,"")</f>
        <v>Joonas Kylliö</v>
      </c>
      <c r="G80" s="77"/>
      <c r="H80" s="16">
        <v>6</v>
      </c>
      <c r="I80" s="17">
        <v>14</v>
      </c>
      <c r="J80" s="17">
        <v>5</v>
      </c>
      <c r="K80" s="17"/>
      <c r="L80" s="18"/>
      <c r="M80" s="19">
        <f>IF(ISBLANK(H80),"",COUNTIF(H80:L80,"&gt;=0"))</f>
        <v>3</v>
      </c>
      <c r="N80" s="20">
        <f>IF(ISBLANK(H80),"",IF(LEFT(H80)="-",1,0)+IF(LEFT(I80)="-",1,0)+IF(LEFT(J80)="-",1,0)+IF(LEFT(K80)="-",1,0)+IF(LEFT(L80)="-",1,0))</f>
        <v>0</v>
      </c>
      <c r="O80" s="21">
        <f>IF(M80=3,1,"")</f>
        <v>1</v>
      </c>
      <c r="P80" s="20" t="str">
        <f>IF(N80=3,1,"")</f>
        <v/>
      </c>
      <c r="Q80" s="7"/>
    </row>
    <row r="81" spans="2:17">
      <c r="B81" s="4"/>
      <c r="C81" s="22" t="s">
        <v>22</v>
      </c>
      <c r="D81" s="65" t="str">
        <f>IF(D74&lt;&gt;"",D74,"")</f>
        <v>Hannu Sihvo</v>
      </c>
      <c r="E81" s="66"/>
      <c r="F81" s="67" t="str">
        <f>IF(I74&lt;&gt;"",I74,"")</f>
        <v>Riku Anttila</v>
      </c>
      <c r="G81" s="68"/>
      <c r="H81" s="23">
        <v>4</v>
      </c>
      <c r="I81" s="24">
        <v>-9</v>
      </c>
      <c r="J81" s="24">
        <v>6</v>
      </c>
      <c r="K81" s="24">
        <v>9</v>
      </c>
      <c r="L81" s="25"/>
      <c r="M81" s="26">
        <f t="shared" ref="M81:M86" si="6">IF(ISBLANK(H81),"",COUNTIF(H81:L81,"&gt;=0"))</f>
        <v>3</v>
      </c>
      <c r="N81" s="27">
        <f t="shared" ref="N81:N85" si="7">IF(ISBLANK(H81),"",IF(LEFT(H81)="-",1,0)+IF(LEFT(I81)="-",1,0)+IF(LEFT(J81)="-",1,0)+IF(LEFT(K81)="-",1,0)+IF(LEFT(L81)="-",1,0))</f>
        <v>1</v>
      </c>
      <c r="O81" s="28">
        <f t="shared" ref="O81:P86" si="8">IF(M81=3,1,"")</f>
        <v>1</v>
      </c>
      <c r="P81" s="27" t="str">
        <f t="shared" si="8"/>
        <v/>
      </c>
      <c r="Q81" s="7"/>
    </row>
    <row r="82" spans="2:17">
      <c r="B82" s="4"/>
      <c r="C82" s="22" t="s">
        <v>23</v>
      </c>
      <c r="D82" s="65" t="str">
        <f>IF(D73&lt;&gt;"",D73,"")</f>
        <v>Pekka Kolppanen</v>
      </c>
      <c r="E82" s="66"/>
      <c r="F82" s="67" t="str">
        <f>IF(I73&lt;&gt;"",I73,"")</f>
        <v>Kari Komu</v>
      </c>
      <c r="G82" s="68"/>
      <c r="H82" s="23">
        <v>9</v>
      </c>
      <c r="I82" s="24">
        <v>8</v>
      </c>
      <c r="J82" s="24">
        <v>6</v>
      </c>
      <c r="K82" s="24"/>
      <c r="L82" s="25"/>
      <c r="M82" s="26">
        <f t="shared" si="6"/>
        <v>3</v>
      </c>
      <c r="N82" s="27">
        <f t="shared" si="7"/>
        <v>0</v>
      </c>
      <c r="O82" s="28">
        <f t="shared" si="8"/>
        <v>1</v>
      </c>
      <c r="P82" s="27" t="str">
        <f t="shared" si="8"/>
        <v/>
      </c>
      <c r="Q82" s="7"/>
    </row>
    <row r="83" spans="2:17">
      <c r="B83" s="4"/>
      <c r="C83" s="22" t="s">
        <v>24</v>
      </c>
      <c r="D83" s="65" t="str">
        <f>IF(D72&lt;&gt;"",D72,"")</f>
        <v>Markus Lassila</v>
      </c>
      <c r="E83" s="66"/>
      <c r="F83" s="67" t="str">
        <f>IF(I74&lt;&gt;"",I74,"")</f>
        <v>Riku Anttila</v>
      </c>
      <c r="G83" s="68"/>
      <c r="H83" s="23">
        <v>6</v>
      </c>
      <c r="I83" s="24">
        <v>-6</v>
      </c>
      <c r="J83" s="24">
        <v>-9</v>
      </c>
      <c r="K83" s="24">
        <v>-7</v>
      </c>
      <c r="L83" s="25"/>
      <c r="M83" s="26">
        <f t="shared" si="6"/>
        <v>1</v>
      </c>
      <c r="N83" s="27">
        <f t="shared" si="7"/>
        <v>3</v>
      </c>
      <c r="O83" s="28" t="str">
        <f t="shared" si="8"/>
        <v/>
      </c>
      <c r="P83" s="27">
        <f t="shared" si="8"/>
        <v>1</v>
      </c>
      <c r="Q83" s="7"/>
    </row>
    <row r="84" spans="2:17">
      <c r="B84" s="4"/>
      <c r="C84" s="22" t="s">
        <v>25</v>
      </c>
      <c r="D84" s="65" t="str">
        <f>IF(D73&lt;&gt;"",D73,"")</f>
        <v>Pekka Kolppanen</v>
      </c>
      <c r="E84" s="66"/>
      <c r="F84" s="67" t="str">
        <f>IF(I72&lt;&gt;"",I72,"")</f>
        <v>Joonas Kylliö</v>
      </c>
      <c r="G84" s="68"/>
      <c r="H84" s="23">
        <v>8</v>
      </c>
      <c r="I84" s="24">
        <v>7</v>
      </c>
      <c r="J84" s="24">
        <v>7</v>
      </c>
      <c r="K84" s="24"/>
      <c r="L84" s="25"/>
      <c r="M84" s="26">
        <f t="shared" si="6"/>
        <v>3</v>
      </c>
      <c r="N84" s="27">
        <f t="shared" si="7"/>
        <v>0</v>
      </c>
      <c r="O84" s="28">
        <f t="shared" si="8"/>
        <v>1</v>
      </c>
      <c r="P84" s="27" t="str">
        <f t="shared" si="8"/>
        <v/>
      </c>
      <c r="Q84" s="7"/>
    </row>
    <row r="85" spans="2:17">
      <c r="B85" s="4"/>
      <c r="C85" s="22" t="s">
        <v>26</v>
      </c>
      <c r="D85" s="65" t="str">
        <f>IF(D74&lt;&gt;"",D74,"")</f>
        <v>Hannu Sihvo</v>
      </c>
      <c r="E85" s="66"/>
      <c r="F85" s="67" t="str">
        <f>IF(I73&lt;&gt;"",I73,"")</f>
        <v>Kari Komu</v>
      </c>
      <c r="G85" s="68"/>
      <c r="H85" s="29"/>
      <c r="I85" s="24"/>
      <c r="J85" s="24"/>
      <c r="K85" s="24"/>
      <c r="L85" s="25"/>
      <c r="M85" s="26" t="str">
        <f t="shared" si="6"/>
        <v/>
      </c>
      <c r="N85" s="27" t="str">
        <f t="shared" si="7"/>
        <v/>
      </c>
      <c r="O85" s="28" t="str">
        <f t="shared" si="8"/>
        <v/>
      </c>
      <c r="P85" s="27" t="str">
        <f t="shared" si="8"/>
        <v/>
      </c>
      <c r="Q85" s="7"/>
    </row>
    <row r="86" spans="2:17" ht="15.75" thickBot="1">
      <c r="B86" s="4"/>
      <c r="C86" s="30" t="s">
        <v>27</v>
      </c>
      <c r="D86" s="78" t="str">
        <f>IF(D76&lt;&gt;"",D76 &amp; " / " &amp; D77,"")</f>
        <v/>
      </c>
      <c r="E86" s="79"/>
      <c r="F86" s="80" t="str">
        <f>IF(I76&lt;&gt;"",I76 &amp; " / " &amp; I77,"")</f>
        <v/>
      </c>
      <c r="G86" s="81"/>
      <c r="H86" s="31"/>
      <c r="I86" s="32"/>
      <c r="J86" s="32"/>
      <c r="K86" s="32"/>
      <c r="L86" s="33"/>
      <c r="M86" s="34" t="str">
        <f t="shared" si="6"/>
        <v/>
      </c>
      <c r="N86" s="35" t="str">
        <f>IF(ISBLANK(H86),"",IF(LEFT(H86)="-",1,0)+IF(LEFT(I86)="-",1,0)+IF(LEFT(J86)="-",1,0)+IF(LEFT(K86)="-",1,0)+IF(LEFT(L86)="-",1,0))</f>
        <v/>
      </c>
      <c r="O86" s="36" t="str">
        <f t="shared" si="8"/>
        <v/>
      </c>
      <c r="P86" s="35" t="str">
        <f t="shared" si="8"/>
        <v/>
      </c>
      <c r="Q86" s="7"/>
    </row>
    <row r="87" spans="2:17" ht="19.5" thickBot="1">
      <c r="B87" s="4"/>
      <c r="C87" s="37"/>
      <c r="D87" s="37"/>
      <c r="E87" s="37"/>
      <c r="F87" s="37"/>
      <c r="G87" s="37"/>
      <c r="H87" s="38"/>
      <c r="I87" s="38"/>
      <c r="J87" s="39"/>
      <c r="K87" s="82" t="s">
        <v>28</v>
      </c>
      <c r="L87" s="83"/>
      <c r="M87" s="40">
        <f>COUNTIF(M80:M86,"=3")</f>
        <v>4</v>
      </c>
      <c r="N87" s="41">
        <f>COUNTIF(N80:N86,"=3")</f>
        <v>1</v>
      </c>
      <c r="O87" s="42">
        <f>SUM(O80:O86)</f>
        <v>4</v>
      </c>
      <c r="P87" s="43">
        <f>SUM(P80:P86)</f>
        <v>1</v>
      </c>
      <c r="Q87" s="7"/>
    </row>
    <row r="88" spans="2:17">
      <c r="B88" s="4"/>
      <c r="C88" s="44" t="s">
        <v>29</v>
      </c>
      <c r="D88" s="37"/>
      <c r="E88" s="37"/>
      <c r="F88" s="37"/>
      <c r="G88" s="37"/>
      <c r="H88" s="37"/>
      <c r="I88" s="37"/>
      <c r="J88" s="37"/>
      <c r="K88" s="37"/>
      <c r="L88" s="37"/>
      <c r="M88" s="5"/>
      <c r="N88" s="5"/>
      <c r="O88" s="5"/>
      <c r="P88" s="5"/>
      <c r="Q88" s="7"/>
    </row>
    <row r="89" spans="2:17">
      <c r="B89" s="4"/>
      <c r="C89" s="45" t="s">
        <v>30</v>
      </c>
      <c r="D89" s="45"/>
      <c r="E89" s="46"/>
      <c r="F89" s="45" t="s">
        <v>31</v>
      </c>
      <c r="G89" s="45"/>
      <c r="H89" s="45" t="s">
        <v>32</v>
      </c>
      <c r="I89" s="44"/>
      <c r="J89" s="44"/>
      <c r="L89" s="84" t="s">
        <v>33</v>
      </c>
      <c r="M89" s="84"/>
      <c r="N89" s="84"/>
      <c r="O89" s="84"/>
      <c r="P89" s="84"/>
      <c r="Q89" s="7"/>
    </row>
    <row r="90" spans="2:17" ht="21.75" thickBot="1">
      <c r="B90" s="4"/>
      <c r="C90" s="85" t="s">
        <v>34</v>
      </c>
      <c r="D90" s="85"/>
      <c r="E90" s="85"/>
      <c r="F90" s="85" t="s">
        <v>34</v>
      </c>
      <c r="G90" s="85"/>
      <c r="H90" s="85" t="s">
        <v>34</v>
      </c>
      <c r="I90" s="85"/>
      <c r="J90" s="85"/>
      <c r="K90" s="85"/>
      <c r="L90" s="86" t="s">
        <v>42</v>
      </c>
      <c r="M90" s="86"/>
      <c r="N90" s="86"/>
      <c r="O90" s="86"/>
      <c r="P90" s="86"/>
      <c r="Q90" s="7"/>
    </row>
    <row r="91" spans="2:17">
      <c r="B91" s="47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9"/>
    </row>
    <row r="93" spans="2:17">
      <c r="C93" t="s">
        <v>35</v>
      </c>
    </row>
    <row r="99" spans="2:17" ht="15.75" thickBot="1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2:17">
      <c r="B100" s="4"/>
      <c r="C100" s="5"/>
      <c r="D100" s="5"/>
      <c r="E100" s="6" t="s">
        <v>0</v>
      </c>
      <c r="F100" s="5"/>
      <c r="G100" s="5"/>
      <c r="H100" s="5"/>
      <c r="I100" s="51" t="s">
        <v>1</v>
      </c>
      <c r="J100" s="52"/>
      <c r="K100" s="53"/>
      <c r="L100" s="54">
        <v>43211</v>
      </c>
      <c r="M100" s="54"/>
      <c r="N100" s="54"/>
      <c r="O100" s="54"/>
      <c r="P100" s="55"/>
      <c r="Q100" s="7"/>
    </row>
    <row r="101" spans="2:17" ht="16.5" thickBot="1">
      <c r="B101" s="4"/>
      <c r="C101" s="5"/>
      <c r="D101" s="5"/>
      <c r="E101" s="8" t="s">
        <v>2</v>
      </c>
      <c r="F101" s="5"/>
      <c r="G101" s="5"/>
      <c r="H101" s="5"/>
      <c r="I101" s="56" t="s">
        <v>3</v>
      </c>
      <c r="J101" s="57"/>
      <c r="K101" s="58"/>
      <c r="L101" s="59" t="s">
        <v>36</v>
      </c>
      <c r="M101" s="59"/>
      <c r="N101" s="59"/>
      <c r="O101" s="59"/>
      <c r="P101" s="60"/>
      <c r="Q101" s="7"/>
    </row>
    <row r="102" spans="2:17" ht="15.75" thickBot="1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7"/>
    </row>
    <row r="103" spans="2:17">
      <c r="B103" s="4"/>
      <c r="C103" s="9" t="s">
        <v>4</v>
      </c>
      <c r="D103" s="61" t="s">
        <v>46</v>
      </c>
      <c r="E103" s="61"/>
      <c r="F103" s="62"/>
      <c r="G103" s="5"/>
      <c r="H103" s="9" t="s">
        <v>4</v>
      </c>
      <c r="I103" s="61" t="s">
        <v>45</v>
      </c>
      <c r="J103" s="61"/>
      <c r="K103" s="61"/>
      <c r="L103" s="61"/>
      <c r="M103" s="61"/>
      <c r="N103" s="61"/>
      <c r="O103" s="61"/>
      <c r="P103" s="62"/>
      <c r="Q103" s="7"/>
    </row>
    <row r="104" spans="2:17">
      <c r="B104" s="4"/>
      <c r="C104" s="10" t="s">
        <v>5</v>
      </c>
      <c r="D104" s="63" t="s">
        <v>51</v>
      </c>
      <c r="E104" s="63"/>
      <c r="F104" s="64"/>
      <c r="G104" s="5"/>
      <c r="H104" s="10" t="s">
        <v>6</v>
      </c>
      <c r="I104" s="63" t="s">
        <v>68</v>
      </c>
      <c r="J104" s="63"/>
      <c r="K104" s="63"/>
      <c r="L104" s="63"/>
      <c r="M104" s="63"/>
      <c r="N104" s="63"/>
      <c r="O104" s="63"/>
      <c r="P104" s="64"/>
      <c r="Q104" s="7"/>
    </row>
    <row r="105" spans="2:17">
      <c r="B105" s="4"/>
      <c r="C105" s="10" t="s">
        <v>7</v>
      </c>
      <c r="D105" s="63" t="s">
        <v>52</v>
      </c>
      <c r="E105" s="63"/>
      <c r="F105" s="64"/>
      <c r="G105" s="5"/>
      <c r="H105" s="10" t="s">
        <v>8</v>
      </c>
      <c r="I105" s="63" t="s">
        <v>66</v>
      </c>
      <c r="J105" s="63"/>
      <c r="K105" s="63"/>
      <c r="L105" s="63"/>
      <c r="M105" s="63"/>
      <c r="N105" s="63"/>
      <c r="O105" s="63"/>
      <c r="P105" s="64"/>
      <c r="Q105" s="7"/>
    </row>
    <row r="106" spans="2:17">
      <c r="B106" s="4"/>
      <c r="C106" s="10" t="s">
        <v>9</v>
      </c>
      <c r="D106" s="63" t="s">
        <v>53</v>
      </c>
      <c r="E106" s="63"/>
      <c r="F106" s="64"/>
      <c r="G106" s="5"/>
      <c r="H106" s="10" t="s">
        <v>10</v>
      </c>
      <c r="I106" s="63" t="s">
        <v>67</v>
      </c>
      <c r="J106" s="63"/>
      <c r="K106" s="63"/>
      <c r="L106" s="63"/>
      <c r="M106" s="63"/>
      <c r="N106" s="63"/>
      <c r="O106" s="63"/>
      <c r="P106" s="64"/>
      <c r="Q106" s="7"/>
    </row>
    <row r="107" spans="2:17">
      <c r="B107" s="4"/>
      <c r="C107" s="69" t="s">
        <v>11</v>
      </c>
      <c r="D107" s="70"/>
      <c r="E107" s="70"/>
      <c r="F107" s="71"/>
      <c r="G107" s="5"/>
      <c r="H107" s="69" t="s">
        <v>11</v>
      </c>
      <c r="I107" s="70"/>
      <c r="J107" s="70"/>
      <c r="K107" s="70"/>
      <c r="L107" s="70"/>
      <c r="M107" s="70"/>
      <c r="N107" s="70"/>
      <c r="O107" s="70"/>
      <c r="P107" s="71"/>
      <c r="Q107" s="7"/>
    </row>
    <row r="108" spans="2:17">
      <c r="B108" s="4"/>
      <c r="C108" s="11"/>
      <c r="D108" s="63"/>
      <c r="E108" s="63"/>
      <c r="F108" s="64"/>
      <c r="G108" s="5"/>
      <c r="H108" s="11"/>
      <c r="I108" s="63"/>
      <c r="J108" s="63"/>
      <c r="K108" s="63"/>
      <c r="L108" s="63"/>
      <c r="M108" s="63"/>
      <c r="N108" s="63"/>
      <c r="O108" s="63"/>
      <c r="P108" s="64"/>
      <c r="Q108" s="7"/>
    </row>
    <row r="109" spans="2:17" ht="15.75" thickBot="1">
      <c r="B109" s="4"/>
      <c r="C109" s="12"/>
      <c r="D109" s="72"/>
      <c r="E109" s="72"/>
      <c r="F109" s="73"/>
      <c r="G109" s="5"/>
      <c r="H109" s="12"/>
      <c r="I109" s="72"/>
      <c r="J109" s="72"/>
      <c r="K109" s="72"/>
      <c r="L109" s="72"/>
      <c r="M109" s="72"/>
      <c r="N109" s="72"/>
      <c r="O109" s="72"/>
      <c r="P109" s="73"/>
      <c r="Q109" s="7"/>
    </row>
    <row r="110" spans="2:17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7"/>
    </row>
    <row r="111" spans="2:17" ht="15.75" thickBot="1">
      <c r="B111" s="4"/>
      <c r="C111" s="13" t="s">
        <v>12</v>
      </c>
      <c r="D111" s="5"/>
      <c r="E111" s="5"/>
      <c r="F111" s="5"/>
      <c r="G111" s="5"/>
      <c r="H111" s="50" t="s">
        <v>13</v>
      </c>
      <c r="I111" s="50" t="s">
        <v>14</v>
      </c>
      <c r="J111" s="50" t="s">
        <v>15</v>
      </c>
      <c r="K111" s="50" t="s">
        <v>16</v>
      </c>
      <c r="L111" s="50" t="s">
        <v>17</v>
      </c>
      <c r="M111" s="74" t="s">
        <v>18</v>
      </c>
      <c r="N111" s="74"/>
      <c r="O111" s="50" t="s">
        <v>19</v>
      </c>
      <c r="P111" s="50" t="s">
        <v>20</v>
      </c>
      <c r="Q111" s="7"/>
    </row>
    <row r="112" spans="2:17">
      <c r="B112" s="4"/>
      <c r="C112" s="15" t="s">
        <v>21</v>
      </c>
      <c r="D112" s="53" t="str">
        <f>IF(D104&lt;&gt;"",D104,"")</f>
        <v>Jyri Pulkkinen</v>
      </c>
      <c r="E112" s="75"/>
      <c r="F112" s="76" t="str">
        <f>IF(I104&lt;&gt;"",I104,"")</f>
        <v>Aleksi Räsänen</v>
      </c>
      <c r="G112" s="77"/>
      <c r="H112" s="16">
        <v>-5</v>
      </c>
      <c r="I112" s="17">
        <v>4</v>
      </c>
      <c r="J112" s="17">
        <v>-8</v>
      </c>
      <c r="K112" s="17">
        <v>-5</v>
      </c>
      <c r="L112" s="18"/>
      <c r="M112" s="19">
        <f>IF(ISBLANK(H112),"",COUNTIF(H112:L112,"&gt;=0"))</f>
        <v>1</v>
      </c>
      <c r="N112" s="20">
        <f>IF(ISBLANK(H112),"",IF(LEFT(H112)="-",1,0)+IF(LEFT(I112)="-",1,0)+IF(LEFT(J112)="-",1,0)+IF(LEFT(K112)="-",1,0)+IF(LEFT(L112)="-",1,0))</f>
        <v>3</v>
      </c>
      <c r="O112" s="21" t="str">
        <f>IF(M112=3,1,"")</f>
        <v/>
      </c>
      <c r="P112" s="20">
        <f>IF(N112=3,1,"")</f>
        <v>1</v>
      </c>
      <c r="Q112" s="7"/>
    </row>
    <row r="113" spans="2:17">
      <c r="B113" s="4"/>
      <c r="C113" s="22" t="s">
        <v>22</v>
      </c>
      <c r="D113" s="65" t="str">
        <f>IF(D106&lt;&gt;"",D106,"")</f>
        <v>Jouni Nousiainen</v>
      </c>
      <c r="E113" s="66"/>
      <c r="F113" s="67" t="str">
        <f>IF(I106&lt;&gt;"",I106,"")</f>
        <v>Marek Viskman</v>
      </c>
      <c r="G113" s="68"/>
      <c r="H113" s="23">
        <v>5</v>
      </c>
      <c r="I113" s="24">
        <v>-5</v>
      </c>
      <c r="J113" s="24">
        <v>-8</v>
      </c>
      <c r="K113" s="24">
        <v>7</v>
      </c>
      <c r="L113" s="25">
        <v>-8</v>
      </c>
      <c r="M113" s="26">
        <f t="shared" ref="M113:M118" si="9">IF(ISBLANK(H113),"",COUNTIF(H113:L113,"&gt;=0"))</f>
        <v>2</v>
      </c>
      <c r="N113" s="27">
        <f t="shared" ref="N113:N117" si="10">IF(ISBLANK(H113),"",IF(LEFT(H113)="-",1,0)+IF(LEFT(I113)="-",1,0)+IF(LEFT(J113)="-",1,0)+IF(LEFT(K113)="-",1,0)+IF(LEFT(L113)="-",1,0))</f>
        <v>3</v>
      </c>
      <c r="O113" s="28" t="str">
        <f t="shared" ref="O113:P118" si="11">IF(M113=3,1,"")</f>
        <v/>
      </c>
      <c r="P113" s="27">
        <f t="shared" si="11"/>
        <v>1</v>
      </c>
      <c r="Q113" s="7"/>
    </row>
    <row r="114" spans="2:17">
      <c r="B114" s="4"/>
      <c r="C114" s="22" t="s">
        <v>23</v>
      </c>
      <c r="D114" s="65" t="str">
        <f>IF(D105&lt;&gt;"",D105,"")</f>
        <v>Aleksi Hyttinen</v>
      </c>
      <c r="E114" s="66"/>
      <c r="F114" s="67" t="str">
        <f>IF(I105&lt;&gt;"",I105,"")</f>
        <v>Yan Zhuoping</v>
      </c>
      <c r="G114" s="68"/>
      <c r="H114" s="23">
        <v>8</v>
      </c>
      <c r="I114" s="24">
        <v>-5</v>
      </c>
      <c r="J114" s="24">
        <v>-9</v>
      </c>
      <c r="K114" s="24">
        <v>-10</v>
      </c>
      <c r="L114" s="25"/>
      <c r="M114" s="26">
        <f t="shared" si="9"/>
        <v>1</v>
      </c>
      <c r="N114" s="27">
        <f t="shared" si="10"/>
        <v>3</v>
      </c>
      <c r="O114" s="28" t="str">
        <f t="shared" si="11"/>
        <v/>
      </c>
      <c r="P114" s="27">
        <f t="shared" si="11"/>
        <v>1</v>
      </c>
      <c r="Q114" s="7"/>
    </row>
    <row r="115" spans="2:17">
      <c r="B115" s="4"/>
      <c r="C115" s="22" t="s">
        <v>24</v>
      </c>
      <c r="D115" s="65" t="str">
        <f>IF(D104&lt;&gt;"",D104,"")</f>
        <v>Jyri Pulkkinen</v>
      </c>
      <c r="E115" s="66"/>
      <c r="F115" s="67" t="str">
        <f>IF(I106&lt;&gt;"",I106,"")</f>
        <v>Marek Viskman</v>
      </c>
      <c r="G115" s="68"/>
      <c r="H115" s="23">
        <v>-6</v>
      </c>
      <c r="I115" s="24">
        <v>13</v>
      </c>
      <c r="J115" s="24">
        <v>7</v>
      </c>
      <c r="K115" s="24">
        <v>10</v>
      </c>
      <c r="L115" s="25"/>
      <c r="M115" s="26">
        <f t="shared" si="9"/>
        <v>3</v>
      </c>
      <c r="N115" s="27">
        <f t="shared" si="10"/>
        <v>1</v>
      </c>
      <c r="O115" s="28">
        <f t="shared" si="11"/>
        <v>1</v>
      </c>
      <c r="P115" s="27" t="str">
        <f t="shared" si="11"/>
        <v/>
      </c>
      <c r="Q115" s="7"/>
    </row>
    <row r="116" spans="2:17">
      <c r="B116" s="4"/>
      <c r="C116" s="22" t="s">
        <v>25</v>
      </c>
      <c r="D116" s="65" t="str">
        <f>IF(D105&lt;&gt;"",D105,"")</f>
        <v>Aleksi Hyttinen</v>
      </c>
      <c r="E116" s="66"/>
      <c r="F116" s="67" t="str">
        <f>IF(I104&lt;&gt;"",I104,"")</f>
        <v>Aleksi Räsänen</v>
      </c>
      <c r="G116" s="68"/>
      <c r="H116" s="23">
        <v>14</v>
      </c>
      <c r="I116" s="24">
        <v>2</v>
      </c>
      <c r="J116" s="24">
        <v>6</v>
      </c>
      <c r="K116" s="24"/>
      <c r="L116" s="25"/>
      <c r="M116" s="26">
        <f t="shared" si="9"/>
        <v>3</v>
      </c>
      <c r="N116" s="27">
        <f t="shared" si="10"/>
        <v>0</v>
      </c>
      <c r="O116" s="28">
        <f t="shared" si="11"/>
        <v>1</v>
      </c>
      <c r="P116" s="27" t="str">
        <f t="shared" si="11"/>
        <v/>
      </c>
      <c r="Q116" s="7"/>
    </row>
    <row r="117" spans="2:17">
      <c r="B117" s="4"/>
      <c r="C117" s="22" t="s">
        <v>26</v>
      </c>
      <c r="D117" s="65" t="str">
        <f>IF(D106&lt;&gt;"",D106,"")</f>
        <v>Jouni Nousiainen</v>
      </c>
      <c r="E117" s="66"/>
      <c r="F117" s="67" t="str">
        <f>IF(I105&lt;&gt;"",I105,"")</f>
        <v>Yan Zhuoping</v>
      </c>
      <c r="G117" s="68"/>
      <c r="H117" s="29">
        <v>-8</v>
      </c>
      <c r="I117" s="24">
        <v>-8</v>
      </c>
      <c r="J117" s="24">
        <v>11</v>
      </c>
      <c r="K117" s="24">
        <v>-9</v>
      </c>
      <c r="L117" s="25"/>
      <c r="M117" s="26">
        <f t="shared" si="9"/>
        <v>1</v>
      </c>
      <c r="N117" s="27">
        <f t="shared" si="10"/>
        <v>3</v>
      </c>
      <c r="O117" s="28" t="str">
        <f t="shared" si="11"/>
        <v/>
      </c>
      <c r="P117" s="27">
        <f t="shared" si="11"/>
        <v>1</v>
      </c>
      <c r="Q117" s="7"/>
    </row>
    <row r="118" spans="2:17" ht="15.75" thickBot="1">
      <c r="B118" s="4"/>
      <c r="C118" s="30" t="s">
        <v>27</v>
      </c>
      <c r="D118" s="78" t="str">
        <f>IF(D108&lt;&gt;"",D108 &amp; " / " &amp; D109,"")</f>
        <v/>
      </c>
      <c r="E118" s="79"/>
      <c r="F118" s="80" t="str">
        <f>IF(I108&lt;&gt;"",I108 &amp; " / " &amp; I109,"")</f>
        <v/>
      </c>
      <c r="G118" s="81"/>
      <c r="H118" s="31"/>
      <c r="I118" s="32"/>
      <c r="J118" s="32"/>
      <c r="K118" s="32"/>
      <c r="L118" s="33"/>
      <c r="M118" s="34" t="str">
        <f t="shared" si="9"/>
        <v/>
      </c>
      <c r="N118" s="35" t="str">
        <f>IF(ISBLANK(H118),"",IF(LEFT(H118)="-",1,0)+IF(LEFT(I118)="-",1,0)+IF(LEFT(J118)="-",1,0)+IF(LEFT(K118)="-",1,0)+IF(LEFT(L118)="-",1,0))</f>
        <v/>
      </c>
      <c r="O118" s="36" t="str">
        <f t="shared" si="11"/>
        <v/>
      </c>
      <c r="P118" s="35" t="str">
        <f t="shared" si="11"/>
        <v/>
      </c>
      <c r="Q118" s="7"/>
    </row>
    <row r="119" spans="2:17" ht="19.5" thickBot="1">
      <c r="B119" s="4"/>
      <c r="C119" s="37"/>
      <c r="D119" s="37"/>
      <c r="E119" s="37"/>
      <c r="F119" s="37"/>
      <c r="G119" s="37"/>
      <c r="H119" s="38"/>
      <c r="I119" s="38"/>
      <c r="J119" s="39"/>
      <c r="K119" s="82" t="s">
        <v>28</v>
      </c>
      <c r="L119" s="83"/>
      <c r="M119" s="40">
        <f>COUNTIF(M112:M118,"=3")</f>
        <v>2</v>
      </c>
      <c r="N119" s="41">
        <f>COUNTIF(N112:N118,"=3")</f>
        <v>4</v>
      </c>
      <c r="O119" s="42">
        <f>SUM(O112:O118)</f>
        <v>2</v>
      </c>
      <c r="P119" s="43">
        <f>SUM(P112:P118)</f>
        <v>4</v>
      </c>
      <c r="Q119" s="7"/>
    </row>
    <row r="120" spans="2:17">
      <c r="B120" s="4"/>
      <c r="C120" s="44" t="s">
        <v>29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5"/>
      <c r="N120" s="5"/>
      <c r="O120" s="5"/>
      <c r="P120" s="5"/>
      <c r="Q120" s="7"/>
    </row>
    <row r="121" spans="2:17">
      <c r="B121" s="4"/>
      <c r="C121" s="45" t="s">
        <v>30</v>
      </c>
      <c r="D121" s="45"/>
      <c r="E121" s="46"/>
      <c r="F121" s="45" t="s">
        <v>31</v>
      </c>
      <c r="G121" s="45"/>
      <c r="H121" s="45" t="s">
        <v>32</v>
      </c>
      <c r="I121" s="44"/>
      <c r="J121" s="44"/>
      <c r="L121" s="84" t="s">
        <v>33</v>
      </c>
      <c r="M121" s="84"/>
      <c r="N121" s="84"/>
      <c r="O121" s="84"/>
      <c r="P121" s="84"/>
      <c r="Q121" s="7"/>
    </row>
    <row r="122" spans="2:17" ht="21.75" thickBot="1">
      <c r="B122" s="4"/>
      <c r="C122" s="85" t="s">
        <v>34</v>
      </c>
      <c r="D122" s="85"/>
      <c r="E122" s="85"/>
      <c r="F122" s="85" t="s">
        <v>34</v>
      </c>
      <c r="G122" s="85"/>
      <c r="H122" s="85" t="s">
        <v>34</v>
      </c>
      <c r="I122" s="85"/>
      <c r="J122" s="85"/>
      <c r="K122" s="85"/>
      <c r="L122" s="86" t="s">
        <v>45</v>
      </c>
      <c r="M122" s="86"/>
      <c r="N122" s="86"/>
      <c r="O122" s="86"/>
      <c r="P122" s="86"/>
      <c r="Q122" s="7"/>
    </row>
    <row r="123" spans="2:17">
      <c r="B123" s="47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9"/>
    </row>
    <row r="125" spans="2:17">
      <c r="C125" t="s">
        <v>35</v>
      </c>
    </row>
  </sheetData>
  <mergeCells count="156">
    <mergeCell ref="D118:E118"/>
    <mergeCell ref="F118:G118"/>
    <mergeCell ref="K119:L119"/>
    <mergeCell ref="L121:P121"/>
    <mergeCell ref="C122:E122"/>
    <mergeCell ref="F122:G122"/>
    <mergeCell ref="H122:K122"/>
    <mergeCell ref="L122:P122"/>
    <mergeCell ref="D115:E115"/>
    <mergeCell ref="F115:G115"/>
    <mergeCell ref="D116:E116"/>
    <mergeCell ref="F116:G116"/>
    <mergeCell ref="D117:E117"/>
    <mergeCell ref="F117:G117"/>
    <mergeCell ref="M111:N111"/>
    <mergeCell ref="D112:E112"/>
    <mergeCell ref="F112:G112"/>
    <mergeCell ref="D113:E113"/>
    <mergeCell ref="F113:G113"/>
    <mergeCell ref="D114:E114"/>
    <mergeCell ref="F114:G114"/>
    <mergeCell ref="C107:F107"/>
    <mergeCell ref="H107:P107"/>
    <mergeCell ref="D108:F108"/>
    <mergeCell ref="I108:P108"/>
    <mergeCell ref="D109:F109"/>
    <mergeCell ref="I109:P109"/>
    <mergeCell ref="D104:F104"/>
    <mergeCell ref="I104:P104"/>
    <mergeCell ref="D105:F105"/>
    <mergeCell ref="I105:P105"/>
    <mergeCell ref="D106:F106"/>
    <mergeCell ref="I106:P106"/>
    <mergeCell ref="I100:K100"/>
    <mergeCell ref="L100:P100"/>
    <mergeCell ref="I101:K101"/>
    <mergeCell ref="L101:P101"/>
    <mergeCell ref="D103:F103"/>
    <mergeCell ref="I103:P103"/>
    <mergeCell ref="D86:E86"/>
    <mergeCell ref="F86:G86"/>
    <mergeCell ref="K87:L87"/>
    <mergeCell ref="L89:P89"/>
    <mergeCell ref="C90:E90"/>
    <mergeCell ref="F90:G90"/>
    <mergeCell ref="H90:K90"/>
    <mergeCell ref="L90:P90"/>
    <mergeCell ref="D83:E83"/>
    <mergeCell ref="F83:G83"/>
    <mergeCell ref="D84:E84"/>
    <mergeCell ref="F84:G84"/>
    <mergeCell ref="D85:E85"/>
    <mergeCell ref="F85:G85"/>
    <mergeCell ref="M79:N79"/>
    <mergeCell ref="D80:E80"/>
    <mergeCell ref="F80:G80"/>
    <mergeCell ref="D81:E81"/>
    <mergeCell ref="F81:G81"/>
    <mergeCell ref="D82:E82"/>
    <mergeCell ref="F82:G82"/>
    <mergeCell ref="C75:F75"/>
    <mergeCell ref="H75:P75"/>
    <mergeCell ref="D76:F76"/>
    <mergeCell ref="I76:P76"/>
    <mergeCell ref="D77:F77"/>
    <mergeCell ref="I77:P77"/>
    <mergeCell ref="D72:F72"/>
    <mergeCell ref="I72:P72"/>
    <mergeCell ref="D73:F73"/>
    <mergeCell ref="I73:P73"/>
    <mergeCell ref="D74:F74"/>
    <mergeCell ref="I74:P74"/>
    <mergeCell ref="I68:K68"/>
    <mergeCell ref="L68:P68"/>
    <mergeCell ref="I69:K69"/>
    <mergeCell ref="L69:P69"/>
    <mergeCell ref="D71:F71"/>
    <mergeCell ref="I71:P71"/>
    <mergeCell ref="D54:E54"/>
    <mergeCell ref="F54:G54"/>
    <mergeCell ref="K55:L55"/>
    <mergeCell ref="L57:P57"/>
    <mergeCell ref="C58:E58"/>
    <mergeCell ref="F58:G58"/>
    <mergeCell ref="H58:K58"/>
    <mergeCell ref="L58:P58"/>
    <mergeCell ref="D51:E51"/>
    <mergeCell ref="F51:G51"/>
    <mergeCell ref="D52:E52"/>
    <mergeCell ref="F52:G52"/>
    <mergeCell ref="D53:E53"/>
    <mergeCell ref="F53:G53"/>
    <mergeCell ref="M47:N47"/>
    <mergeCell ref="D48:E48"/>
    <mergeCell ref="F48:G48"/>
    <mergeCell ref="D49:E49"/>
    <mergeCell ref="F49:G49"/>
    <mergeCell ref="D50:E50"/>
    <mergeCell ref="F50:G50"/>
    <mergeCell ref="C43:F43"/>
    <mergeCell ref="H43:P43"/>
    <mergeCell ref="D44:F44"/>
    <mergeCell ref="I44:P44"/>
    <mergeCell ref="D45:F45"/>
    <mergeCell ref="I45:P45"/>
    <mergeCell ref="D40:F40"/>
    <mergeCell ref="I40:P40"/>
    <mergeCell ref="D41:F41"/>
    <mergeCell ref="I41:P41"/>
    <mergeCell ref="D42:F42"/>
    <mergeCell ref="I42:P42"/>
    <mergeCell ref="I36:K36"/>
    <mergeCell ref="L36:P36"/>
    <mergeCell ref="I37:K37"/>
    <mergeCell ref="L37:P37"/>
    <mergeCell ref="D39:F39"/>
    <mergeCell ref="I39:P39"/>
    <mergeCell ref="D22:E22"/>
    <mergeCell ref="F22:G22"/>
    <mergeCell ref="K23:L23"/>
    <mergeCell ref="L25:P25"/>
    <mergeCell ref="C26:E26"/>
    <mergeCell ref="F26:G26"/>
    <mergeCell ref="H26:K26"/>
    <mergeCell ref="L26:P26"/>
    <mergeCell ref="D19:E19"/>
    <mergeCell ref="F19:G19"/>
    <mergeCell ref="D20:E20"/>
    <mergeCell ref="F20:G20"/>
    <mergeCell ref="D21:E21"/>
    <mergeCell ref="F21:G21"/>
    <mergeCell ref="M15:N15"/>
    <mergeCell ref="D16:E16"/>
    <mergeCell ref="F16:G16"/>
    <mergeCell ref="D17:E17"/>
    <mergeCell ref="F17:G17"/>
    <mergeCell ref="D18:E18"/>
    <mergeCell ref="F18:G18"/>
    <mergeCell ref="C11:F11"/>
    <mergeCell ref="H11:P11"/>
    <mergeCell ref="D12:F12"/>
    <mergeCell ref="I12:P12"/>
    <mergeCell ref="D13:F13"/>
    <mergeCell ref="I13:P13"/>
    <mergeCell ref="D8:F8"/>
    <mergeCell ref="I8:P8"/>
    <mergeCell ref="D9:F9"/>
    <mergeCell ref="I9:P9"/>
    <mergeCell ref="D10:F10"/>
    <mergeCell ref="I10:P10"/>
    <mergeCell ref="I4:K4"/>
    <mergeCell ref="L4:P4"/>
    <mergeCell ref="I5:K5"/>
    <mergeCell ref="L5:P5"/>
    <mergeCell ref="D7:F7"/>
    <mergeCell ref="I7:P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Q123"/>
  <sheetViews>
    <sheetView topLeftCell="A36" workbookViewId="0">
      <selection activeCell="K53" sqref="K53"/>
    </sheetView>
  </sheetViews>
  <sheetFormatPr defaultRowHeight="15"/>
  <sheetData>
    <row r="3" spans="2:17" ht="15.75" thickBot="1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>
      <c r="B4" s="4"/>
      <c r="C4" s="5"/>
      <c r="D4" s="5"/>
      <c r="E4" s="6" t="s">
        <v>0</v>
      </c>
      <c r="F4" s="5"/>
      <c r="G4" s="5"/>
      <c r="H4" s="5"/>
      <c r="I4" s="51" t="s">
        <v>1</v>
      </c>
      <c r="J4" s="52"/>
      <c r="K4" s="53"/>
      <c r="L4" s="54">
        <v>43211</v>
      </c>
      <c r="M4" s="54"/>
      <c r="N4" s="54"/>
      <c r="O4" s="54"/>
      <c r="P4" s="55"/>
      <c r="Q4" s="7"/>
    </row>
    <row r="5" spans="2:17" ht="16.5" thickBot="1">
      <c r="B5" s="4"/>
      <c r="C5" s="5"/>
      <c r="D5" s="5"/>
      <c r="E5" s="8" t="s">
        <v>2</v>
      </c>
      <c r="F5" s="5"/>
      <c r="G5" s="5"/>
      <c r="H5" s="5"/>
      <c r="I5" s="56" t="s">
        <v>3</v>
      </c>
      <c r="J5" s="57"/>
      <c r="K5" s="58"/>
      <c r="L5" s="59" t="s">
        <v>36</v>
      </c>
      <c r="M5" s="59"/>
      <c r="N5" s="59"/>
      <c r="O5" s="59"/>
      <c r="P5" s="60"/>
      <c r="Q5" s="7"/>
    </row>
    <row r="6" spans="2:17" ht="15.75" thickBo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7"/>
    </row>
    <row r="7" spans="2:17">
      <c r="B7" s="4"/>
      <c r="C7" s="9" t="s">
        <v>4</v>
      </c>
      <c r="D7" s="61" t="s">
        <v>42</v>
      </c>
      <c r="E7" s="61"/>
      <c r="F7" s="62"/>
      <c r="G7" s="5"/>
      <c r="H7" s="9" t="s">
        <v>4</v>
      </c>
      <c r="I7" s="61" t="s">
        <v>47</v>
      </c>
      <c r="J7" s="61"/>
      <c r="K7" s="61"/>
      <c r="L7" s="61"/>
      <c r="M7" s="61"/>
      <c r="N7" s="61"/>
      <c r="O7" s="61"/>
      <c r="P7" s="62"/>
      <c r="Q7" s="7"/>
    </row>
    <row r="8" spans="2:17">
      <c r="B8" s="4"/>
      <c r="C8" s="10" t="s">
        <v>5</v>
      </c>
      <c r="D8" s="63" t="s">
        <v>60</v>
      </c>
      <c r="E8" s="63"/>
      <c r="F8" s="64"/>
      <c r="G8" s="5"/>
      <c r="H8" s="10" t="s">
        <v>6</v>
      </c>
      <c r="I8" s="63" t="s">
        <v>49</v>
      </c>
      <c r="J8" s="63"/>
      <c r="K8" s="63"/>
      <c r="L8" s="63"/>
      <c r="M8" s="63"/>
      <c r="N8" s="63"/>
      <c r="O8" s="63"/>
      <c r="P8" s="64"/>
      <c r="Q8" s="7"/>
    </row>
    <row r="9" spans="2:17">
      <c r="B9" s="4"/>
      <c r="C9" s="10" t="s">
        <v>7</v>
      </c>
      <c r="D9" s="63" t="s">
        <v>62</v>
      </c>
      <c r="E9" s="63"/>
      <c r="F9" s="64"/>
      <c r="G9" s="5"/>
      <c r="H9" s="10" t="s">
        <v>8</v>
      </c>
      <c r="I9" s="63" t="s">
        <v>50</v>
      </c>
      <c r="J9" s="63"/>
      <c r="K9" s="63"/>
      <c r="L9" s="63"/>
      <c r="M9" s="63"/>
      <c r="N9" s="63"/>
      <c r="O9" s="63"/>
      <c r="P9" s="64"/>
      <c r="Q9" s="7"/>
    </row>
    <row r="10" spans="2:17">
      <c r="B10" s="4"/>
      <c r="C10" s="10" t="s">
        <v>9</v>
      </c>
      <c r="D10" s="63" t="s">
        <v>71</v>
      </c>
      <c r="E10" s="63"/>
      <c r="F10" s="64"/>
      <c r="G10" s="5"/>
      <c r="H10" s="10" t="s">
        <v>10</v>
      </c>
      <c r="I10" s="63" t="s">
        <v>48</v>
      </c>
      <c r="J10" s="63"/>
      <c r="K10" s="63"/>
      <c r="L10" s="63"/>
      <c r="M10" s="63"/>
      <c r="N10" s="63"/>
      <c r="O10" s="63"/>
      <c r="P10" s="64"/>
      <c r="Q10" s="7"/>
    </row>
    <row r="11" spans="2:17">
      <c r="B11" s="4"/>
      <c r="C11" s="69" t="s">
        <v>11</v>
      </c>
      <c r="D11" s="70"/>
      <c r="E11" s="70"/>
      <c r="F11" s="71"/>
      <c r="G11" s="5"/>
      <c r="H11" s="69" t="s">
        <v>11</v>
      </c>
      <c r="I11" s="70"/>
      <c r="J11" s="70"/>
      <c r="K11" s="70"/>
      <c r="L11" s="70"/>
      <c r="M11" s="70"/>
      <c r="N11" s="70"/>
      <c r="O11" s="70"/>
      <c r="P11" s="71"/>
      <c r="Q11" s="7"/>
    </row>
    <row r="12" spans="2:17">
      <c r="B12" s="4"/>
      <c r="C12" s="11"/>
      <c r="D12" s="63"/>
      <c r="E12" s="63"/>
      <c r="F12" s="64"/>
      <c r="G12" s="5"/>
      <c r="H12" s="11"/>
      <c r="I12" s="63"/>
      <c r="J12" s="63"/>
      <c r="K12" s="63"/>
      <c r="L12" s="63"/>
      <c r="M12" s="63"/>
      <c r="N12" s="63"/>
      <c r="O12" s="63"/>
      <c r="P12" s="64"/>
      <c r="Q12" s="7"/>
    </row>
    <row r="13" spans="2:17" ht="15.75" thickBot="1">
      <c r="B13" s="4"/>
      <c r="C13" s="12"/>
      <c r="D13" s="72"/>
      <c r="E13" s="72"/>
      <c r="F13" s="73"/>
      <c r="G13" s="5"/>
      <c r="H13" s="12"/>
      <c r="I13" s="72"/>
      <c r="J13" s="72"/>
      <c r="K13" s="72"/>
      <c r="L13" s="72"/>
      <c r="M13" s="72"/>
      <c r="N13" s="72"/>
      <c r="O13" s="72"/>
      <c r="P13" s="73"/>
      <c r="Q13" s="7"/>
    </row>
    <row r="14" spans="2:17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7"/>
    </row>
    <row r="15" spans="2:17" ht="15.75" thickBot="1">
      <c r="B15" s="4"/>
      <c r="C15" s="13" t="s">
        <v>12</v>
      </c>
      <c r="D15" s="5"/>
      <c r="E15" s="5"/>
      <c r="F15" s="5"/>
      <c r="G15" s="5"/>
      <c r="H15" s="50" t="s">
        <v>13</v>
      </c>
      <c r="I15" s="50" t="s">
        <v>14</v>
      </c>
      <c r="J15" s="50" t="s">
        <v>15</v>
      </c>
      <c r="K15" s="50" t="s">
        <v>16</v>
      </c>
      <c r="L15" s="50" t="s">
        <v>17</v>
      </c>
      <c r="M15" s="74" t="s">
        <v>18</v>
      </c>
      <c r="N15" s="74"/>
      <c r="O15" s="50" t="s">
        <v>19</v>
      </c>
      <c r="P15" s="50" t="s">
        <v>20</v>
      </c>
      <c r="Q15" s="7"/>
    </row>
    <row r="16" spans="2:17">
      <c r="B16" s="4"/>
      <c r="C16" s="15" t="s">
        <v>21</v>
      </c>
      <c r="D16" s="53" t="str">
        <f>IF(D8&lt;&gt;"",D8,"")</f>
        <v>Pekka Kolppanen</v>
      </c>
      <c r="E16" s="75"/>
      <c r="F16" s="76" t="str">
        <f>IF(I8&lt;&gt;"",I8,"")</f>
        <v>Tomas Slesar</v>
      </c>
      <c r="G16" s="77"/>
      <c r="H16" s="16">
        <v>-5</v>
      </c>
      <c r="I16" s="17">
        <v>-5</v>
      </c>
      <c r="J16" s="17">
        <v>-7</v>
      </c>
      <c r="K16" s="17"/>
      <c r="L16" s="18"/>
      <c r="M16" s="19">
        <f>IF(ISBLANK(H16),"",COUNTIF(H16:L16,"&gt;=0"))</f>
        <v>0</v>
      </c>
      <c r="N16" s="20">
        <f>IF(ISBLANK(H16),"",IF(LEFT(H16)="-",1,0)+IF(LEFT(I16)="-",1,0)+IF(LEFT(J16)="-",1,0)+IF(LEFT(K16)="-",1,0)+IF(LEFT(L16)="-",1,0))</f>
        <v>3</v>
      </c>
      <c r="O16" s="21" t="str">
        <f>IF(M16=3,1,"")</f>
        <v/>
      </c>
      <c r="P16" s="20">
        <f>IF(N16=3,1,"")</f>
        <v>1</v>
      </c>
      <c r="Q16" s="7"/>
    </row>
    <row r="17" spans="2:17">
      <c r="B17" s="4"/>
      <c r="C17" s="22" t="s">
        <v>22</v>
      </c>
      <c r="D17" s="65" t="str">
        <f>IF(D10&lt;&gt;"",D10,"")</f>
        <v>Markus Lassila</v>
      </c>
      <c r="E17" s="66"/>
      <c r="F17" s="67" t="str">
        <f>IF(I10&lt;&gt;"",I10,"")</f>
        <v>Florent Debazac</v>
      </c>
      <c r="G17" s="68"/>
      <c r="H17" s="23">
        <v>-7</v>
      </c>
      <c r="I17" s="24">
        <v>-6</v>
      </c>
      <c r="J17" s="24">
        <v>6</v>
      </c>
      <c r="K17" s="24">
        <v>-10</v>
      </c>
      <c r="L17" s="25"/>
      <c r="M17" s="26">
        <f t="shared" ref="M17:M22" si="0">IF(ISBLANK(H17),"",COUNTIF(H17:L17,"&gt;=0"))</f>
        <v>1</v>
      </c>
      <c r="N17" s="27">
        <f t="shared" ref="N17:N21" si="1">IF(ISBLANK(H17),"",IF(LEFT(H17)="-",1,0)+IF(LEFT(I17)="-",1,0)+IF(LEFT(J17)="-",1,0)+IF(LEFT(K17)="-",1,0)+IF(LEFT(L17)="-",1,0))</f>
        <v>3</v>
      </c>
      <c r="O17" s="28" t="str">
        <f t="shared" ref="O17:P22" si="2">IF(M17=3,1,"")</f>
        <v/>
      </c>
      <c r="P17" s="27">
        <f t="shared" si="2"/>
        <v>1</v>
      </c>
      <c r="Q17" s="7"/>
    </row>
    <row r="18" spans="2:17">
      <c r="B18" s="4"/>
      <c r="C18" s="22" t="s">
        <v>23</v>
      </c>
      <c r="D18" s="65" t="str">
        <f>IF(D9&lt;&gt;"",D9,"")</f>
        <v>Hannu Sihvo</v>
      </c>
      <c r="E18" s="66"/>
      <c r="F18" s="67" t="str">
        <f>IF(I9&lt;&gt;"",I9,"")</f>
        <v>Teemu Oinas</v>
      </c>
      <c r="G18" s="68"/>
      <c r="H18" s="23">
        <v>7</v>
      </c>
      <c r="I18" s="24">
        <v>-9</v>
      </c>
      <c r="J18" s="24">
        <v>7</v>
      </c>
      <c r="K18" s="24">
        <v>-7</v>
      </c>
      <c r="L18" s="25">
        <v>-5</v>
      </c>
      <c r="M18" s="26">
        <f t="shared" si="0"/>
        <v>2</v>
      </c>
      <c r="N18" s="27">
        <f t="shared" si="1"/>
        <v>3</v>
      </c>
      <c r="O18" s="28" t="str">
        <f t="shared" si="2"/>
        <v/>
      </c>
      <c r="P18" s="27">
        <f t="shared" si="2"/>
        <v>1</v>
      </c>
      <c r="Q18" s="7"/>
    </row>
    <row r="19" spans="2:17">
      <c r="B19" s="4"/>
      <c r="C19" s="22" t="s">
        <v>24</v>
      </c>
      <c r="D19" s="65" t="str">
        <f>IF(D8&lt;&gt;"",D8,"")</f>
        <v>Pekka Kolppanen</v>
      </c>
      <c r="E19" s="66"/>
      <c r="F19" s="67" t="str">
        <f>IF(I10&lt;&gt;"",I10,"")</f>
        <v>Florent Debazac</v>
      </c>
      <c r="G19" s="68"/>
      <c r="H19" s="23">
        <v>-10</v>
      </c>
      <c r="I19" s="24">
        <v>-6</v>
      </c>
      <c r="J19" s="24">
        <v>-4</v>
      </c>
      <c r="K19" s="24"/>
      <c r="L19" s="25"/>
      <c r="M19" s="26">
        <f t="shared" si="0"/>
        <v>0</v>
      </c>
      <c r="N19" s="27">
        <f t="shared" si="1"/>
        <v>3</v>
      </c>
      <c r="O19" s="28" t="str">
        <f t="shared" si="2"/>
        <v/>
      </c>
      <c r="P19" s="27">
        <f t="shared" si="2"/>
        <v>1</v>
      </c>
      <c r="Q19" s="7"/>
    </row>
    <row r="20" spans="2:17">
      <c r="B20" s="4"/>
      <c r="C20" s="22" t="s">
        <v>25</v>
      </c>
      <c r="D20" s="65" t="str">
        <f>IF(D9&lt;&gt;"",D9,"")</f>
        <v>Hannu Sihvo</v>
      </c>
      <c r="E20" s="66"/>
      <c r="F20" s="67" t="str">
        <f>IF(I8&lt;&gt;"",I8,"")</f>
        <v>Tomas Slesar</v>
      </c>
      <c r="G20" s="68"/>
      <c r="H20" s="23"/>
      <c r="I20" s="24"/>
      <c r="J20" s="24"/>
      <c r="K20" s="24"/>
      <c r="L20" s="25"/>
      <c r="M20" s="26" t="str">
        <f t="shared" si="0"/>
        <v/>
      </c>
      <c r="N20" s="27" t="str">
        <f t="shared" si="1"/>
        <v/>
      </c>
      <c r="O20" s="28" t="str">
        <f t="shared" si="2"/>
        <v/>
      </c>
      <c r="P20" s="27" t="str">
        <f t="shared" si="2"/>
        <v/>
      </c>
      <c r="Q20" s="7"/>
    </row>
    <row r="21" spans="2:17">
      <c r="B21" s="4"/>
      <c r="C21" s="22" t="s">
        <v>26</v>
      </c>
      <c r="D21" s="65" t="str">
        <f>IF(D10&lt;&gt;"",D10,"")</f>
        <v>Markus Lassila</v>
      </c>
      <c r="E21" s="66"/>
      <c r="F21" s="67" t="str">
        <f>IF(I9&lt;&gt;"",I9,"")</f>
        <v>Teemu Oinas</v>
      </c>
      <c r="G21" s="68"/>
      <c r="H21" s="29"/>
      <c r="I21" s="24"/>
      <c r="J21" s="24"/>
      <c r="K21" s="24"/>
      <c r="L21" s="25"/>
      <c r="M21" s="26" t="str">
        <f t="shared" si="0"/>
        <v/>
      </c>
      <c r="N21" s="27" t="str">
        <f t="shared" si="1"/>
        <v/>
      </c>
      <c r="O21" s="28" t="str">
        <f t="shared" si="2"/>
        <v/>
      </c>
      <c r="P21" s="27" t="str">
        <f t="shared" si="2"/>
        <v/>
      </c>
      <c r="Q21" s="7"/>
    </row>
    <row r="22" spans="2:17" ht="15.75" thickBot="1">
      <c r="B22" s="4"/>
      <c r="C22" s="30" t="s">
        <v>27</v>
      </c>
      <c r="D22" s="78" t="str">
        <f>IF(D12&lt;&gt;"",D12 &amp; " / " &amp; D13,"")</f>
        <v/>
      </c>
      <c r="E22" s="79"/>
      <c r="F22" s="80" t="str">
        <f>IF(I12&lt;&gt;"",I12 &amp; " / " &amp; I13,"")</f>
        <v/>
      </c>
      <c r="G22" s="81"/>
      <c r="H22" s="31"/>
      <c r="I22" s="32"/>
      <c r="J22" s="32"/>
      <c r="K22" s="32"/>
      <c r="L22" s="33"/>
      <c r="M22" s="34" t="str">
        <f t="shared" si="0"/>
        <v/>
      </c>
      <c r="N22" s="35" t="str">
        <f>IF(ISBLANK(H22),"",IF(LEFT(H22)="-",1,0)+IF(LEFT(I22)="-",1,0)+IF(LEFT(J22)="-",1,0)+IF(LEFT(K22)="-",1,0)+IF(LEFT(L22)="-",1,0))</f>
        <v/>
      </c>
      <c r="O22" s="36" t="str">
        <f t="shared" si="2"/>
        <v/>
      </c>
      <c r="P22" s="35" t="str">
        <f t="shared" si="2"/>
        <v/>
      </c>
      <c r="Q22" s="7"/>
    </row>
    <row r="23" spans="2:17" ht="19.5" thickBot="1">
      <c r="B23" s="4"/>
      <c r="C23" s="37"/>
      <c r="D23" s="37"/>
      <c r="E23" s="37"/>
      <c r="F23" s="37"/>
      <c r="G23" s="37"/>
      <c r="H23" s="38"/>
      <c r="I23" s="38"/>
      <c r="J23" s="39"/>
      <c r="K23" s="82" t="s">
        <v>28</v>
      </c>
      <c r="L23" s="83"/>
      <c r="M23" s="40">
        <f>COUNTIF(M16:M22,"=3")</f>
        <v>0</v>
      </c>
      <c r="N23" s="41">
        <f>COUNTIF(N16:N22,"=3")</f>
        <v>4</v>
      </c>
      <c r="O23" s="42">
        <f>SUM(O16:O22)</f>
        <v>0</v>
      </c>
      <c r="P23" s="43">
        <f>SUM(P16:P22)</f>
        <v>4</v>
      </c>
      <c r="Q23" s="7"/>
    </row>
    <row r="24" spans="2:17">
      <c r="B24" s="4"/>
      <c r="C24" s="44" t="s">
        <v>29</v>
      </c>
      <c r="D24" s="37"/>
      <c r="E24" s="37"/>
      <c r="F24" s="37"/>
      <c r="G24" s="37"/>
      <c r="H24" s="37"/>
      <c r="I24" s="37"/>
      <c r="J24" s="37"/>
      <c r="K24" s="37"/>
      <c r="L24" s="37"/>
      <c r="M24" s="5"/>
      <c r="N24" s="5"/>
      <c r="O24" s="5"/>
      <c r="P24" s="5"/>
      <c r="Q24" s="7"/>
    </row>
    <row r="25" spans="2:17">
      <c r="B25" s="4"/>
      <c r="C25" s="45" t="s">
        <v>30</v>
      </c>
      <c r="D25" s="45"/>
      <c r="E25" s="46"/>
      <c r="F25" s="45" t="s">
        <v>31</v>
      </c>
      <c r="G25" s="45"/>
      <c r="H25" s="45" t="s">
        <v>32</v>
      </c>
      <c r="I25" s="44"/>
      <c r="J25" s="44"/>
      <c r="L25" s="84" t="s">
        <v>33</v>
      </c>
      <c r="M25" s="84"/>
      <c r="N25" s="84"/>
      <c r="O25" s="84"/>
      <c r="P25" s="84"/>
      <c r="Q25" s="7"/>
    </row>
    <row r="26" spans="2:17" ht="21.75" thickBot="1">
      <c r="B26" s="4"/>
      <c r="C26" s="85" t="s">
        <v>34</v>
      </c>
      <c r="D26" s="85"/>
      <c r="E26" s="85"/>
      <c r="F26" s="85" t="s">
        <v>34</v>
      </c>
      <c r="G26" s="85"/>
      <c r="H26" s="85" t="s">
        <v>34</v>
      </c>
      <c r="I26" s="85"/>
      <c r="J26" s="85"/>
      <c r="K26" s="85"/>
      <c r="L26" s="86" t="s">
        <v>47</v>
      </c>
      <c r="M26" s="86"/>
      <c r="N26" s="86"/>
      <c r="O26" s="86"/>
      <c r="P26" s="86"/>
      <c r="Q26" s="7"/>
    </row>
    <row r="27" spans="2:17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/>
    </row>
    <row r="29" spans="2:17">
      <c r="C29" t="s">
        <v>35</v>
      </c>
    </row>
    <row r="35" spans="2:17" ht="15.75" thickBot="1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</row>
    <row r="36" spans="2:17">
      <c r="B36" s="4"/>
      <c r="C36" s="5"/>
      <c r="D36" s="5"/>
      <c r="E36" s="6" t="s">
        <v>0</v>
      </c>
      <c r="F36" s="5"/>
      <c r="G36" s="5"/>
      <c r="H36" s="5"/>
      <c r="I36" s="51" t="s">
        <v>1</v>
      </c>
      <c r="J36" s="52"/>
      <c r="K36" s="53"/>
      <c r="L36" s="54">
        <v>43211</v>
      </c>
      <c r="M36" s="54"/>
      <c r="N36" s="54"/>
      <c r="O36" s="54"/>
      <c r="P36" s="55"/>
      <c r="Q36" s="7"/>
    </row>
    <row r="37" spans="2:17" ht="16.5" thickBot="1">
      <c r="B37" s="4"/>
      <c r="C37" s="5"/>
      <c r="D37" s="5"/>
      <c r="E37" s="8" t="s">
        <v>2</v>
      </c>
      <c r="F37" s="5"/>
      <c r="G37" s="5"/>
      <c r="H37" s="5"/>
      <c r="I37" s="56" t="s">
        <v>3</v>
      </c>
      <c r="J37" s="57"/>
      <c r="K37" s="58"/>
      <c r="L37" s="59" t="s">
        <v>36</v>
      </c>
      <c r="M37" s="59"/>
      <c r="N37" s="59"/>
      <c r="O37" s="59"/>
      <c r="P37" s="60"/>
      <c r="Q37" s="7"/>
    </row>
    <row r="38" spans="2:17" ht="15.75" thickBot="1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/>
    </row>
    <row r="39" spans="2:17">
      <c r="B39" s="4"/>
      <c r="C39" s="9" t="s">
        <v>4</v>
      </c>
      <c r="D39" s="61" t="s">
        <v>45</v>
      </c>
      <c r="E39" s="61"/>
      <c r="F39" s="62"/>
      <c r="G39" s="5"/>
      <c r="H39" s="9" t="s">
        <v>4</v>
      </c>
      <c r="I39" s="61" t="s">
        <v>38</v>
      </c>
      <c r="J39" s="61"/>
      <c r="K39" s="61"/>
      <c r="L39" s="61"/>
      <c r="M39" s="61"/>
      <c r="N39" s="61"/>
      <c r="O39" s="61"/>
      <c r="P39" s="62"/>
      <c r="Q39" s="7"/>
    </row>
    <row r="40" spans="2:17">
      <c r="B40" s="4"/>
      <c r="C40" s="10" t="s">
        <v>5</v>
      </c>
      <c r="D40" s="63" t="s">
        <v>68</v>
      </c>
      <c r="E40" s="63"/>
      <c r="F40" s="64"/>
      <c r="G40" s="5"/>
      <c r="H40" s="10" t="s">
        <v>6</v>
      </c>
      <c r="I40" s="63" t="s">
        <v>59</v>
      </c>
      <c r="J40" s="63"/>
      <c r="K40" s="63"/>
      <c r="L40" s="63"/>
      <c r="M40" s="63"/>
      <c r="N40" s="63"/>
      <c r="O40" s="63"/>
      <c r="P40" s="64"/>
      <c r="Q40" s="7"/>
    </row>
    <row r="41" spans="2:17">
      <c r="B41" s="4"/>
      <c r="C41" s="10" t="s">
        <v>7</v>
      </c>
      <c r="D41" s="63" t="s">
        <v>66</v>
      </c>
      <c r="E41" s="63"/>
      <c r="F41" s="64"/>
      <c r="G41" s="5"/>
      <c r="H41" s="10" t="s">
        <v>8</v>
      </c>
      <c r="I41" s="63" t="s">
        <v>57</v>
      </c>
      <c r="J41" s="63"/>
      <c r="K41" s="63"/>
      <c r="L41" s="63"/>
      <c r="M41" s="63"/>
      <c r="N41" s="63"/>
      <c r="O41" s="63"/>
      <c r="P41" s="64"/>
      <c r="Q41" s="7"/>
    </row>
    <row r="42" spans="2:17">
      <c r="B42" s="4"/>
      <c r="C42" s="10" t="s">
        <v>9</v>
      </c>
      <c r="D42" s="63" t="s">
        <v>67</v>
      </c>
      <c r="E42" s="63"/>
      <c r="F42" s="64"/>
      <c r="G42" s="5"/>
      <c r="H42" s="10" t="s">
        <v>10</v>
      </c>
      <c r="I42" s="63" t="s">
        <v>58</v>
      </c>
      <c r="J42" s="63"/>
      <c r="K42" s="63"/>
      <c r="L42" s="63"/>
      <c r="M42" s="63"/>
      <c r="N42" s="63"/>
      <c r="O42" s="63"/>
      <c r="P42" s="64"/>
      <c r="Q42" s="7"/>
    </row>
    <row r="43" spans="2:17">
      <c r="B43" s="4"/>
      <c r="C43" s="69" t="s">
        <v>11</v>
      </c>
      <c r="D43" s="70"/>
      <c r="E43" s="70"/>
      <c r="F43" s="71"/>
      <c r="G43" s="5"/>
      <c r="H43" s="69" t="s">
        <v>11</v>
      </c>
      <c r="I43" s="70"/>
      <c r="J43" s="70"/>
      <c r="K43" s="70"/>
      <c r="L43" s="70"/>
      <c r="M43" s="70"/>
      <c r="N43" s="70"/>
      <c r="O43" s="70"/>
      <c r="P43" s="71"/>
      <c r="Q43" s="7"/>
    </row>
    <row r="44" spans="2:17">
      <c r="B44" s="4"/>
      <c r="C44" s="11"/>
      <c r="D44" s="63"/>
      <c r="E44" s="63"/>
      <c r="F44" s="64"/>
      <c r="G44" s="5"/>
      <c r="H44" s="11"/>
      <c r="I44" s="63"/>
      <c r="J44" s="63"/>
      <c r="K44" s="63"/>
      <c r="L44" s="63"/>
      <c r="M44" s="63"/>
      <c r="N44" s="63"/>
      <c r="O44" s="63"/>
      <c r="P44" s="64"/>
      <c r="Q44" s="7"/>
    </row>
    <row r="45" spans="2:17" ht="15.75" thickBot="1">
      <c r="B45" s="4"/>
      <c r="C45" s="12"/>
      <c r="D45" s="72"/>
      <c r="E45" s="72"/>
      <c r="F45" s="73"/>
      <c r="G45" s="5"/>
      <c r="H45" s="12"/>
      <c r="I45" s="72"/>
      <c r="J45" s="72"/>
      <c r="K45" s="72"/>
      <c r="L45" s="72"/>
      <c r="M45" s="72"/>
      <c r="N45" s="72"/>
      <c r="O45" s="72"/>
      <c r="P45" s="73"/>
      <c r="Q45" s="7"/>
    </row>
    <row r="46" spans="2:17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7"/>
    </row>
    <row r="47" spans="2:17" ht="15.75" thickBot="1">
      <c r="B47" s="4"/>
      <c r="C47" s="13" t="s">
        <v>12</v>
      </c>
      <c r="D47" s="5"/>
      <c r="E47" s="5"/>
      <c r="F47" s="5"/>
      <c r="G47" s="5"/>
      <c r="H47" s="50" t="s">
        <v>13</v>
      </c>
      <c r="I47" s="50" t="s">
        <v>14</v>
      </c>
      <c r="J47" s="50" t="s">
        <v>15</v>
      </c>
      <c r="K47" s="50" t="s">
        <v>16</v>
      </c>
      <c r="L47" s="50" t="s">
        <v>17</v>
      </c>
      <c r="M47" s="74" t="s">
        <v>18</v>
      </c>
      <c r="N47" s="74"/>
      <c r="O47" s="50" t="s">
        <v>19</v>
      </c>
      <c r="P47" s="50" t="s">
        <v>20</v>
      </c>
      <c r="Q47" s="7"/>
    </row>
    <row r="48" spans="2:17">
      <c r="B48" s="4"/>
      <c r="C48" s="15" t="s">
        <v>21</v>
      </c>
      <c r="D48" s="53" t="str">
        <f>IF(D40&lt;&gt;"",D40,"")</f>
        <v>Aleksi Räsänen</v>
      </c>
      <c r="E48" s="75"/>
      <c r="F48" s="76" t="str">
        <f>IF(I40&lt;&gt;"",I40,"")</f>
        <v>Lari Ikonen</v>
      </c>
      <c r="G48" s="77"/>
      <c r="H48" s="16">
        <v>6</v>
      </c>
      <c r="I48" s="17">
        <v>-8</v>
      </c>
      <c r="J48" s="17">
        <v>-10</v>
      </c>
      <c r="K48" s="17">
        <v>8</v>
      </c>
      <c r="L48" s="18">
        <v>-7</v>
      </c>
      <c r="M48" s="19">
        <f>IF(ISBLANK(H48),"",COUNTIF(H48:L48,"&gt;=0"))</f>
        <v>2</v>
      </c>
      <c r="N48" s="20">
        <f>IF(ISBLANK(H48),"",IF(LEFT(H48)="-",1,0)+IF(LEFT(I48)="-",1,0)+IF(LEFT(J48)="-",1,0)+IF(LEFT(K48)="-",1,0)+IF(LEFT(L48)="-",1,0))</f>
        <v>3</v>
      </c>
      <c r="O48" s="21" t="str">
        <f>IF(M48=3,1,"")</f>
        <v/>
      </c>
      <c r="P48" s="20">
        <f>IF(N48=3,1,"")</f>
        <v>1</v>
      </c>
      <c r="Q48" s="7"/>
    </row>
    <row r="49" spans="2:17">
      <c r="B49" s="4"/>
      <c r="C49" s="22" t="s">
        <v>22</v>
      </c>
      <c r="D49" s="65" t="str">
        <f>IF(D42&lt;&gt;"",D42,"")</f>
        <v>Marek Viskman</v>
      </c>
      <c r="E49" s="66"/>
      <c r="F49" s="67" t="str">
        <f>IF(I42&lt;&gt;"",I42,"")</f>
        <v>Julius Muinonen</v>
      </c>
      <c r="G49" s="68"/>
      <c r="H49" s="23">
        <v>4</v>
      </c>
      <c r="I49" s="24">
        <v>-12</v>
      </c>
      <c r="J49" s="24">
        <v>-9</v>
      </c>
      <c r="K49" s="24">
        <v>-9</v>
      </c>
      <c r="L49" s="25"/>
      <c r="M49" s="26">
        <f t="shared" ref="M49:M54" si="3">IF(ISBLANK(H49),"",COUNTIF(H49:L49,"&gt;=0"))</f>
        <v>1</v>
      </c>
      <c r="N49" s="27">
        <f t="shared" ref="N49:N53" si="4">IF(ISBLANK(H49),"",IF(LEFT(H49)="-",1,0)+IF(LEFT(I49)="-",1,0)+IF(LEFT(J49)="-",1,0)+IF(LEFT(K49)="-",1,0)+IF(LEFT(L49)="-",1,0))</f>
        <v>3</v>
      </c>
      <c r="O49" s="28" t="str">
        <f t="shared" ref="O49:P54" si="5">IF(M49=3,1,"")</f>
        <v/>
      </c>
      <c r="P49" s="27">
        <f t="shared" si="5"/>
        <v>1</v>
      </c>
      <c r="Q49" s="7"/>
    </row>
    <row r="50" spans="2:17">
      <c r="B50" s="4"/>
      <c r="C50" s="22" t="s">
        <v>23</v>
      </c>
      <c r="D50" s="65" t="str">
        <f>IF(D41&lt;&gt;"",D41,"")</f>
        <v>Yan Zhuoping</v>
      </c>
      <c r="E50" s="66"/>
      <c r="F50" s="67" t="str">
        <f>IF(I41&lt;&gt;"",I41,"")</f>
        <v>Leo Kivelä</v>
      </c>
      <c r="G50" s="68"/>
      <c r="H50" s="23">
        <v>6</v>
      </c>
      <c r="I50" s="24">
        <v>-13</v>
      </c>
      <c r="J50" s="24">
        <v>3</v>
      </c>
      <c r="K50" s="24">
        <v>11</v>
      </c>
      <c r="L50" s="25"/>
      <c r="M50" s="26">
        <f t="shared" si="3"/>
        <v>3</v>
      </c>
      <c r="N50" s="27">
        <f t="shared" si="4"/>
        <v>1</v>
      </c>
      <c r="O50" s="28">
        <f t="shared" si="5"/>
        <v>1</v>
      </c>
      <c r="P50" s="27" t="str">
        <f t="shared" si="5"/>
        <v/>
      </c>
      <c r="Q50" s="7"/>
    </row>
    <row r="51" spans="2:17">
      <c r="B51" s="4"/>
      <c r="C51" s="22" t="s">
        <v>24</v>
      </c>
      <c r="D51" s="65" t="str">
        <f>IF(D40&lt;&gt;"",D40,"")</f>
        <v>Aleksi Räsänen</v>
      </c>
      <c r="E51" s="66"/>
      <c r="F51" s="67" t="str">
        <f>IF(I42&lt;&gt;"",I42,"")</f>
        <v>Julius Muinonen</v>
      </c>
      <c r="G51" s="68"/>
      <c r="H51" s="23">
        <v>3</v>
      </c>
      <c r="I51" s="24">
        <v>-9</v>
      </c>
      <c r="J51" s="24">
        <v>-9</v>
      </c>
      <c r="K51" s="24">
        <v>-9</v>
      </c>
      <c r="L51" s="25"/>
      <c r="M51" s="26">
        <f t="shared" si="3"/>
        <v>1</v>
      </c>
      <c r="N51" s="27">
        <f t="shared" si="4"/>
        <v>3</v>
      </c>
      <c r="O51" s="28" t="str">
        <f t="shared" si="5"/>
        <v/>
      </c>
      <c r="P51" s="27">
        <f t="shared" si="5"/>
        <v>1</v>
      </c>
      <c r="Q51" s="7"/>
    </row>
    <row r="52" spans="2:17">
      <c r="B52" s="4"/>
      <c r="C52" s="22" t="s">
        <v>25</v>
      </c>
      <c r="D52" s="65" t="str">
        <f>IF(D41&lt;&gt;"",D41,"")</f>
        <v>Yan Zhuoping</v>
      </c>
      <c r="E52" s="66"/>
      <c r="F52" s="67" t="str">
        <f>IF(I40&lt;&gt;"",I40,"")</f>
        <v>Lari Ikonen</v>
      </c>
      <c r="G52" s="68"/>
      <c r="H52" s="23">
        <v>-8</v>
      </c>
      <c r="I52" s="24">
        <v>-12</v>
      </c>
      <c r="J52" s="24">
        <v>4</v>
      </c>
      <c r="K52" s="24">
        <v>-5</v>
      </c>
      <c r="L52" s="25"/>
      <c r="M52" s="26">
        <f t="shared" si="3"/>
        <v>1</v>
      </c>
      <c r="N52" s="27">
        <f t="shared" si="4"/>
        <v>3</v>
      </c>
      <c r="O52" s="28" t="str">
        <f t="shared" si="5"/>
        <v/>
      </c>
      <c r="P52" s="27">
        <f t="shared" si="5"/>
        <v>1</v>
      </c>
      <c r="Q52" s="7"/>
    </row>
    <row r="53" spans="2:17">
      <c r="B53" s="4"/>
      <c r="C53" s="22" t="s">
        <v>26</v>
      </c>
      <c r="D53" s="65" t="str">
        <f>IF(D42&lt;&gt;"",D42,"")</f>
        <v>Marek Viskman</v>
      </c>
      <c r="E53" s="66"/>
      <c r="F53" s="67" t="str">
        <f>IF(I41&lt;&gt;"",I41,"")</f>
        <v>Leo Kivelä</v>
      </c>
      <c r="G53" s="68"/>
      <c r="H53" s="29"/>
      <c r="I53" s="24"/>
      <c r="J53" s="24"/>
      <c r="K53" s="24"/>
      <c r="L53" s="25"/>
      <c r="M53" s="26" t="str">
        <f t="shared" si="3"/>
        <v/>
      </c>
      <c r="N53" s="27" t="str">
        <f t="shared" si="4"/>
        <v/>
      </c>
      <c r="O53" s="28" t="str">
        <f t="shared" si="5"/>
        <v/>
      </c>
      <c r="P53" s="27" t="str">
        <f t="shared" si="5"/>
        <v/>
      </c>
      <c r="Q53" s="7"/>
    </row>
    <row r="54" spans="2:17" ht="15.75" thickBot="1">
      <c r="B54" s="4"/>
      <c r="C54" s="30" t="s">
        <v>27</v>
      </c>
      <c r="D54" s="78" t="str">
        <f>IF(D44&lt;&gt;"",D44 &amp; " / " &amp; D45,"")</f>
        <v/>
      </c>
      <c r="E54" s="79"/>
      <c r="F54" s="80" t="str">
        <f>IF(I44&lt;&gt;"",I44 &amp; " / " &amp; I45,"")</f>
        <v/>
      </c>
      <c r="G54" s="81"/>
      <c r="H54" s="31"/>
      <c r="I54" s="32"/>
      <c r="J54" s="32"/>
      <c r="K54" s="32"/>
      <c r="L54" s="33"/>
      <c r="M54" s="34" t="str">
        <f t="shared" si="3"/>
        <v/>
      </c>
      <c r="N54" s="35" t="str">
        <f>IF(ISBLANK(H54),"",IF(LEFT(H54)="-",1,0)+IF(LEFT(I54)="-",1,0)+IF(LEFT(J54)="-",1,0)+IF(LEFT(K54)="-",1,0)+IF(LEFT(L54)="-",1,0))</f>
        <v/>
      </c>
      <c r="O54" s="36" t="str">
        <f t="shared" si="5"/>
        <v/>
      </c>
      <c r="P54" s="35" t="str">
        <f t="shared" si="5"/>
        <v/>
      </c>
      <c r="Q54" s="7"/>
    </row>
    <row r="55" spans="2:17" ht="19.5" thickBot="1">
      <c r="B55" s="4"/>
      <c r="C55" s="37"/>
      <c r="D55" s="37"/>
      <c r="E55" s="37"/>
      <c r="F55" s="37"/>
      <c r="G55" s="37"/>
      <c r="H55" s="38"/>
      <c r="I55" s="38"/>
      <c r="J55" s="39"/>
      <c r="K55" s="82" t="s">
        <v>28</v>
      </c>
      <c r="L55" s="83"/>
      <c r="M55" s="40">
        <f>COUNTIF(M48:M54,"=3")</f>
        <v>1</v>
      </c>
      <c r="N55" s="41">
        <f>COUNTIF(N48:N54,"=3")</f>
        <v>4</v>
      </c>
      <c r="O55" s="42">
        <f>SUM(O48:O54)</f>
        <v>1</v>
      </c>
      <c r="P55" s="43">
        <f>SUM(P48:P54)</f>
        <v>4</v>
      </c>
      <c r="Q55" s="7"/>
    </row>
    <row r="56" spans="2:17">
      <c r="B56" s="4"/>
      <c r="C56" s="44" t="s">
        <v>29</v>
      </c>
      <c r="D56" s="37"/>
      <c r="E56" s="37"/>
      <c r="F56" s="37"/>
      <c r="G56" s="37"/>
      <c r="H56" s="37"/>
      <c r="I56" s="37"/>
      <c r="J56" s="37"/>
      <c r="K56" s="37"/>
      <c r="L56" s="37"/>
      <c r="M56" s="5"/>
      <c r="N56" s="5"/>
      <c r="O56" s="5"/>
      <c r="P56" s="5"/>
      <c r="Q56" s="7"/>
    </row>
    <row r="57" spans="2:17">
      <c r="B57" s="4"/>
      <c r="C57" s="45" t="s">
        <v>30</v>
      </c>
      <c r="D57" s="45"/>
      <c r="E57" s="46"/>
      <c r="F57" s="45" t="s">
        <v>31</v>
      </c>
      <c r="G57" s="45"/>
      <c r="H57" s="45" t="s">
        <v>32</v>
      </c>
      <c r="I57" s="44"/>
      <c r="J57" s="44"/>
      <c r="L57" s="84" t="s">
        <v>33</v>
      </c>
      <c r="M57" s="84"/>
      <c r="N57" s="84"/>
      <c r="O57" s="84"/>
      <c r="P57" s="84"/>
      <c r="Q57" s="7"/>
    </row>
    <row r="58" spans="2:17" ht="21.75" thickBot="1">
      <c r="B58" s="4"/>
      <c r="C58" s="85" t="s">
        <v>34</v>
      </c>
      <c r="D58" s="85"/>
      <c r="E58" s="85"/>
      <c r="F58" s="85" t="s">
        <v>34</v>
      </c>
      <c r="G58" s="85"/>
      <c r="H58" s="85" t="s">
        <v>34</v>
      </c>
      <c r="I58" s="85"/>
      <c r="J58" s="85"/>
      <c r="K58" s="85"/>
      <c r="L58" s="86" t="str">
        <f>IF(O55=5,D39,IF(P55=5,I39,IF(O55=4,IF(P55=3,D39,""),IF(P55=4,IF(O55=3,I39,""),""))))</f>
        <v/>
      </c>
      <c r="M58" s="86"/>
      <c r="N58" s="86"/>
      <c r="O58" s="86"/>
      <c r="P58" s="86"/>
      <c r="Q58" s="7"/>
    </row>
    <row r="59" spans="2:17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9"/>
    </row>
    <row r="61" spans="2:17">
      <c r="C61" t="s">
        <v>35</v>
      </c>
    </row>
    <row r="67" spans="2:17" ht="15.75" thickBo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</row>
    <row r="68" spans="2:17">
      <c r="B68" s="4"/>
      <c r="C68" s="5"/>
      <c r="D68" s="5"/>
      <c r="E68" s="6"/>
      <c r="F68" s="5"/>
      <c r="G68" s="5"/>
      <c r="H68" s="5"/>
      <c r="I68" s="51"/>
      <c r="J68" s="52"/>
      <c r="K68" s="53"/>
      <c r="L68" s="54"/>
      <c r="M68" s="54"/>
      <c r="N68" s="54"/>
      <c r="O68" s="54"/>
      <c r="P68" s="55"/>
      <c r="Q68" s="7"/>
    </row>
    <row r="69" spans="2:17" ht="16.5" thickBot="1">
      <c r="B69" s="4"/>
      <c r="C69" s="5"/>
      <c r="D69" s="5"/>
      <c r="E69" s="8"/>
      <c r="F69" s="5"/>
      <c r="G69" s="5"/>
      <c r="H69" s="5"/>
      <c r="I69" s="56"/>
      <c r="J69" s="57"/>
      <c r="K69" s="58"/>
      <c r="L69" s="59"/>
      <c r="M69" s="59"/>
      <c r="N69" s="59"/>
      <c r="O69" s="59"/>
      <c r="P69" s="60"/>
      <c r="Q69" s="7"/>
    </row>
    <row r="70" spans="2:17" ht="15.75" thickBot="1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7"/>
    </row>
    <row r="71" spans="2:17">
      <c r="B71" s="4"/>
      <c r="C71" s="9"/>
      <c r="D71" s="61"/>
      <c r="E71" s="61"/>
      <c r="F71" s="62"/>
      <c r="G71" s="5"/>
      <c r="H71" s="9"/>
      <c r="I71" s="61"/>
      <c r="J71" s="61"/>
      <c r="K71" s="61"/>
      <c r="L71" s="61"/>
      <c r="M71" s="61"/>
      <c r="N71" s="61"/>
      <c r="O71" s="61"/>
      <c r="P71" s="62"/>
      <c r="Q71" s="7"/>
    </row>
    <row r="72" spans="2:17">
      <c r="B72" s="4"/>
      <c r="C72" s="10"/>
      <c r="D72" s="63"/>
      <c r="E72" s="63"/>
      <c r="F72" s="64"/>
      <c r="G72" s="5"/>
      <c r="H72" s="10"/>
      <c r="I72" s="63"/>
      <c r="J72" s="63"/>
      <c r="K72" s="63"/>
      <c r="L72" s="63"/>
      <c r="M72" s="63"/>
      <c r="N72" s="63"/>
      <c r="O72" s="63"/>
      <c r="P72" s="64"/>
      <c r="Q72" s="7"/>
    </row>
    <row r="73" spans="2:17">
      <c r="B73" s="4"/>
      <c r="C73" s="10"/>
      <c r="D73" s="63"/>
      <c r="E73" s="63"/>
      <c r="F73" s="64"/>
      <c r="G73" s="5"/>
      <c r="H73" s="10"/>
      <c r="I73" s="63"/>
      <c r="J73" s="63"/>
      <c r="K73" s="63"/>
      <c r="L73" s="63"/>
      <c r="M73" s="63"/>
      <c r="N73" s="63"/>
      <c r="O73" s="63"/>
      <c r="P73" s="64"/>
      <c r="Q73" s="7"/>
    </row>
    <row r="74" spans="2:17">
      <c r="B74" s="4"/>
      <c r="C74" s="10"/>
      <c r="D74" s="63"/>
      <c r="E74" s="63"/>
      <c r="F74" s="64"/>
      <c r="G74" s="5"/>
      <c r="H74" s="10"/>
      <c r="I74" s="63"/>
      <c r="J74" s="63"/>
      <c r="K74" s="63"/>
      <c r="L74" s="63"/>
      <c r="M74" s="63"/>
      <c r="N74" s="63"/>
      <c r="O74" s="63"/>
      <c r="P74" s="64"/>
      <c r="Q74" s="7"/>
    </row>
    <row r="75" spans="2:17">
      <c r="B75" s="4"/>
      <c r="C75" s="69"/>
      <c r="D75" s="70"/>
      <c r="E75" s="70"/>
      <c r="F75" s="71"/>
      <c r="G75" s="5"/>
      <c r="H75" s="69"/>
      <c r="I75" s="70"/>
      <c r="J75" s="70"/>
      <c r="K75" s="70"/>
      <c r="L75" s="70"/>
      <c r="M75" s="70"/>
      <c r="N75" s="70"/>
      <c r="O75" s="70"/>
      <c r="P75" s="71"/>
      <c r="Q75" s="7"/>
    </row>
    <row r="76" spans="2:17">
      <c r="B76" s="4"/>
      <c r="C76" s="11"/>
      <c r="D76" s="63"/>
      <c r="E76" s="63"/>
      <c r="F76" s="64"/>
      <c r="G76" s="5"/>
      <c r="H76" s="11"/>
      <c r="I76" s="63"/>
      <c r="J76" s="63"/>
      <c r="K76" s="63"/>
      <c r="L76" s="63"/>
      <c r="M76" s="63"/>
      <c r="N76" s="63"/>
      <c r="O76" s="63"/>
      <c r="P76" s="64"/>
      <c r="Q76" s="7"/>
    </row>
    <row r="77" spans="2:17" ht="15.75" thickBot="1">
      <c r="B77" s="4"/>
      <c r="C77" s="12"/>
      <c r="D77" s="72"/>
      <c r="E77" s="72"/>
      <c r="F77" s="73"/>
      <c r="G77" s="5"/>
      <c r="H77" s="12"/>
      <c r="I77" s="72"/>
      <c r="J77" s="72"/>
      <c r="K77" s="72"/>
      <c r="L77" s="72"/>
      <c r="M77" s="72"/>
      <c r="N77" s="72"/>
      <c r="O77" s="72"/>
      <c r="P77" s="73"/>
      <c r="Q77" s="7"/>
    </row>
    <row r="78" spans="2:17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7"/>
    </row>
    <row r="79" spans="2:17" ht="15.75" thickBot="1">
      <c r="B79" s="4"/>
      <c r="C79" s="13"/>
      <c r="D79" s="5"/>
      <c r="E79" s="5"/>
      <c r="F79" s="5"/>
      <c r="G79" s="5"/>
      <c r="H79" s="50"/>
      <c r="I79" s="50"/>
      <c r="J79" s="50"/>
      <c r="K79" s="50"/>
      <c r="L79" s="50"/>
      <c r="M79" s="74"/>
      <c r="N79" s="74"/>
      <c r="O79" s="50"/>
      <c r="P79" s="50"/>
      <c r="Q79" s="7"/>
    </row>
    <row r="80" spans="2:17">
      <c r="B80" s="4"/>
      <c r="C80" s="15"/>
      <c r="D80" s="53"/>
      <c r="E80" s="75"/>
      <c r="F80" s="76"/>
      <c r="G80" s="77"/>
      <c r="H80" s="16"/>
      <c r="I80" s="17"/>
      <c r="J80" s="17"/>
      <c r="K80" s="17"/>
      <c r="L80" s="18"/>
      <c r="M80" s="19"/>
      <c r="N80" s="20"/>
      <c r="O80" s="21"/>
      <c r="P80" s="20"/>
      <c r="Q80" s="7"/>
    </row>
    <row r="81" spans="2:17">
      <c r="B81" s="4"/>
      <c r="C81" s="22"/>
      <c r="D81" s="65"/>
      <c r="E81" s="66"/>
      <c r="F81" s="67"/>
      <c r="G81" s="68"/>
      <c r="H81" s="23"/>
      <c r="I81" s="24"/>
      <c r="J81" s="24"/>
      <c r="K81" s="24"/>
      <c r="L81" s="25"/>
      <c r="M81" s="26"/>
      <c r="N81" s="27"/>
      <c r="O81" s="28"/>
      <c r="P81" s="27"/>
      <c r="Q81" s="7"/>
    </row>
    <row r="82" spans="2:17">
      <c r="B82" s="4"/>
      <c r="C82" s="22"/>
      <c r="D82" s="65"/>
      <c r="E82" s="66"/>
      <c r="F82" s="67"/>
      <c r="G82" s="68"/>
      <c r="H82" s="23"/>
      <c r="I82" s="24"/>
      <c r="J82" s="24"/>
      <c r="K82" s="24"/>
      <c r="L82" s="25"/>
      <c r="M82" s="26"/>
      <c r="N82" s="27"/>
      <c r="O82" s="28"/>
      <c r="P82" s="27"/>
      <c r="Q82" s="7"/>
    </row>
    <row r="83" spans="2:17">
      <c r="B83" s="4"/>
      <c r="C83" s="22"/>
      <c r="D83" s="65"/>
      <c r="E83" s="66"/>
      <c r="F83" s="67"/>
      <c r="G83" s="68"/>
      <c r="H83" s="23"/>
      <c r="I83" s="24"/>
      <c r="J83" s="24"/>
      <c r="K83" s="24"/>
      <c r="L83" s="25"/>
      <c r="M83" s="26"/>
      <c r="N83" s="27"/>
      <c r="O83" s="28"/>
      <c r="P83" s="27"/>
      <c r="Q83" s="7"/>
    </row>
    <row r="84" spans="2:17">
      <c r="B84" s="4"/>
      <c r="C84" s="22"/>
      <c r="D84" s="65"/>
      <c r="E84" s="66"/>
      <c r="F84" s="67"/>
      <c r="G84" s="68"/>
      <c r="H84" s="23"/>
      <c r="I84" s="24"/>
      <c r="J84" s="24"/>
      <c r="K84" s="24"/>
      <c r="L84" s="25"/>
      <c r="M84" s="26"/>
      <c r="N84" s="27"/>
      <c r="O84" s="28"/>
      <c r="P84" s="27"/>
      <c r="Q84" s="7"/>
    </row>
    <row r="85" spans="2:17">
      <c r="B85" s="4"/>
      <c r="C85" s="22"/>
      <c r="D85" s="65"/>
      <c r="E85" s="66"/>
      <c r="F85" s="67"/>
      <c r="G85" s="68"/>
      <c r="H85" s="29"/>
      <c r="I85" s="24"/>
      <c r="J85" s="24"/>
      <c r="K85" s="24"/>
      <c r="L85" s="25"/>
      <c r="M85" s="26"/>
      <c r="N85" s="27"/>
      <c r="O85" s="28"/>
      <c r="P85" s="27"/>
      <c r="Q85" s="7"/>
    </row>
    <row r="86" spans="2:17" ht="15.75" thickBot="1">
      <c r="B86" s="4"/>
      <c r="C86" s="30"/>
      <c r="D86" s="78"/>
      <c r="E86" s="79"/>
      <c r="F86" s="80"/>
      <c r="G86" s="81"/>
      <c r="H86" s="31"/>
      <c r="I86" s="32"/>
      <c r="J86" s="32"/>
      <c r="K86" s="32"/>
      <c r="L86" s="33"/>
      <c r="M86" s="34"/>
      <c r="N86" s="35"/>
      <c r="O86" s="36"/>
      <c r="P86" s="35"/>
      <c r="Q86" s="7"/>
    </row>
    <row r="87" spans="2:17" ht="19.5" thickBot="1">
      <c r="B87" s="4"/>
      <c r="C87" s="37"/>
      <c r="D87" s="37"/>
      <c r="E87" s="37"/>
      <c r="F87" s="37"/>
      <c r="G87" s="37"/>
      <c r="H87" s="38"/>
      <c r="I87" s="38"/>
      <c r="J87" s="39"/>
      <c r="K87" s="82"/>
      <c r="L87" s="83"/>
      <c r="M87" s="40"/>
      <c r="N87" s="41"/>
      <c r="O87" s="42"/>
      <c r="P87" s="43"/>
      <c r="Q87" s="7"/>
    </row>
    <row r="88" spans="2:17">
      <c r="B88" s="4"/>
      <c r="C88" s="44"/>
      <c r="D88" s="37"/>
      <c r="E88" s="37"/>
      <c r="F88" s="37"/>
      <c r="G88" s="37"/>
      <c r="H88" s="37"/>
      <c r="I88" s="37"/>
      <c r="J88" s="37"/>
      <c r="K88" s="37"/>
      <c r="L88" s="37"/>
      <c r="M88" s="5"/>
      <c r="N88" s="5"/>
      <c r="O88" s="5"/>
      <c r="P88" s="5"/>
      <c r="Q88" s="7"/>
    </row>
    <row r="89" spans="2:17">
      <c r="B89" s="4"/>
      <c r="C89" s="45"/>
      <c r="D89" s="45"/>
      <c r="E89" s="46"/>
      <c r="F89" s="45"/>
      <c r="G89" s="45"/>
      <c r="H89" s="45"/>
      <c r="I89" s="44"/>
      <c r="J89" s="44"/>
      <c r="L89" s="84"/>
      <c r="M89" s="84"/>
      <c r="N89" s="84"/>
      <c r="O89" s="84"/>
      <c r="P89" s="84"/>
      <c r="Q89" s="7"/>
    </row>
    <row r="90" spans="2:17" ht="21.75" thickBot="1">
      <c r="B90" s="4"/>
      <c r="C90" s="85"/>
      <c r="D90" s="85"/>
      <c r="E90" s="85"/>
      <c r="F90" s="85"/>
      <c r="G90" s="85"/>
      <c r="H90" s="85"/>
      <c r="I90" s="85"/>
      <c r="J90" s="85"/>
      <c r="K90" s="85"/>
      <c r="L90" s="86"/>
      <c r="M90" s="86"/>
      <c r="N90" s="86"/>
      <c r="O90" s="86"/>
      <c r="P90" s="86"/>
      <c r="Q90" s="7"/>
    </row>
    <row r="91" spans="2:17">
      <c r="B91" s="47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9"/>
    </row>
    <row r="99" spans="2:17" ht="15.75" thickBot="1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2:17">
      <c r="B100" s="4"/>
      <c r="C100" s="5"/>
      <c r="D100" s="5"/>
      <c r="E100" s="6"/>
      <c r="F100" s="5"/>
      <c r="G100" s="5"/>
      <c r="H100" s="5"/>
      <c r="I100" s="51"/>
      <c r="J100" s="52"/>
      <c r="K100" s="53"/>
      <c r="L100" s="54"/>
      <c r="M100" s="54"/>
      <c r="N100" s="54"/>
      <c r="O100" s="54"/>
      <c r="P100" s="55"/>
      <c r="Q100" s="7"/>
    </row>
    <row r="101" spans="2:17" ht="16.5" thickBot="1">
      <c r="B101" s="4"/>
      <c r="C101" s="5"/>
      <c r="D101" s="5"/>
      <c r="E101" s="8"/>
      <c r="F101" s="5"/>
      <c r="G101" s="5"/>
      <c r="H101" s="5"/>
      <c r="I101" s="56"/>
      <c r="J101" s="57"/>
      <c r="K101" s="58"/>
      <c r="L101" s="59"/>
      <c r="M101" s="59"/>
      <c r="N101" s="59"/>
      <c r="O101" s="59"/>
      <c r="P101" s="60"/>
      <c r="Q101" s="7"/>
    </row>
    <row r="102" spans="2:17" ht="15.75" thickBot="1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7"/>
    </row>
    <row r="103" spans="2:17">
      <c r="B103" s="4"/>
      <c r="C103" s="9"/>
      <c r="D103" s="61"/>
      <c r="E103" s="61"/>
      <c r="F103" s="62"/>
      <c r="G103" s="5"/>
      <c r="H103" s="9"/>
      <c r="I103" s="61"/>
      <c r="J103" s="61"/>
      <c r="K103" s="61"/>
      <c r="L103" s="61"/>
      <c r="M103" s="61"/>
      <c r="N103" s="61"/>
      <c r="O103" s="61"/>
      <c r="P103" s="62"/>
      <c r="Q103" s="7"/>
    </row>
    <row r="104" spans="2:17">
      <c r="B104" s="4"/>
      <c r="C104" s="10"/>
      <c r="D104" s="63"/>
      <c r="E104" s="63"/>
      <c r="F104" s="64"/>
      <c r="G104" s="5"/>
      <c r="H104" s="10"/>
      <c r="I104" s="63"/>
      <c r="J104" s="63"/>
      <c r="K104" s="63"/>
      <c r="L104" s="63"/>
      <c r="M104" s="63"/>
      <c r="N104" s="63"/>
      <c r="O104" s="63"/>
      <c r="P104" s="64"/>
      <c r="Q104" s="7"/>
    </row>
    <row r="105" spans="2:17">
      <c r="B105" s="4"/>
      <c r="C105" s="10"/>
      <c r="D105" s="63"/>
      <c r="E105" s="63"/>
      <c r="F105" s="64"/>
      <c r="G105" s="5"/>
      <c r="H105" s="10"/>
      <c r="I105" s="63"/>
      <c r="J105" s="63"/>
      <c r="K105" s="63"/>
      <c r="L105" s="63"/>
      <c r="M105" s="63"/>
      <c r="N105" s="63"/>
      <c r="O105" s="63"/>
      <c r="P105" s="64"/>
      <c r="Q105" s="7"/>
    </row>
    <row r="106" spans="2:17">
      <c r="B106" s="4"/>
      <c r="C106" s="10"/>
      <c r="D106" s="63"/>
      <c r="E106" s="63"/>
      <c r="F106" s="64"/>
      <c r="G106" s="5"/>
      <c r="H106" s="10"/>
      <c r="I106" s="63"/>
      <c r="J106" s="63"/>
      <c r="K106" s="63"/>
      <c r="L106" s="63"/>
      <c r="M106" s="63"/>
      <c r="N106" s="63"/>
      <c r="O106" s="63"/>
      <c r="P106" s="64"/>
      <c r="Q106" s="7"/>
    </row>
    <row r="107" spans="2:17">
      <c r="B107" s="4"/>
      <c r="C107" s="69"/>
      <c r="D107" s="70"/>
      <c r="E107" s="70"/>
      <c r="F107" s="71"/>
      <c r="G107" s="5"/>
      <c r="H107" s="69"/>
      <c r="I107" s="70"/>
      <c r="J107" s="70"/>
      <c r="K107" s="70"/>
      <c r="L107" s="70"/>
      <c r="M107" s="70"/>
      <c r="N107" s="70"/>
      <c r="O107" s="70"/>
      <c r="P107" s="71"/>
      <c r="Q107" s="7"/>
    </row>
    <row r="108" spans="2:17">
      <c r="B108" s="4"/>
      <c r="C108" s="11"/>
      <c r="D108" s="63"/>
      <c r="E108" s="63"/>
      <c r="F108" s="64"/>
      <c r="G108" s="5"/>
      <c r="H108" s="11"/>
      <c r="I108" s="63"/>
      <c r="J108" s="63"/>
      <c r="K108" s="63"/>
      <c r="L108" s="63"/>
      <c r="M108" s="63"/>
      <c r="N108" s="63"/>
      <c r="O108" s="63"/>
      <c r="P108" s="64"/>
      <c r="Q108" s="7"/>
    </row>
    <row r="109" spans="2:17" ht="15.75" thickBot="1">
      <c r="B109" s="4"/>
      <c r="C109" s="12"/>
      <c r="D109" s="72"/>
      <c r="E109" s="72"/>
      <c r="F109" s="73"/>
      <c r="G109" s="5"/>
      <c r="H109" s="12"/>
      <c r="I109" s="72"/>
      <c r="J109" s="72"/>
      <c r="K109" s="72"/>
      <c r="L109" s="72"/>
      <c r="M109" s="72"/>
      <c r="N109" s="72"/>
      <c r="O109" s="72"/>
      <c r="P109" s="73"/>
      <c r="Q109" s="7"/>
    </row>
    <row r="110" spans="2:17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7"/>
    </row>
    <row r="111" spans="2:17" ht="15.75" thickBot="1">
      <c r="B111" s="4"/>
      <c r="C111" s="13"/>
      <c r="D111" s="5"/>
      <c r="E111" s="5"/>
      <c r="F111" s="5"/>
      <c r="G111" s="5"/>
      <c r="H111" s="50"/>
      <c r="I111" s="50"/>
      <c r="J111" s="50"/>
      <c r="K111" s="50"/>
      <c r="L111" s="50"/>
      <c r="M111" s="74"/>
      <c r="N111" s="74"/>
      <c r="O111" s="50"/>
      <c r="P111" s="50"/>
      <c r="Q111" s="7"/>
    </row>
    <row r="112" spans="2:17">
      <c r="B112" s="4"/>
      <c r="C112" s="15"/>
      <c r="D112" s="53"/>
      <c r="E112" s="75"/>
      <c r="F112" s="76"/>
      <c r="G112" s="77"/>
      <c r="H112" s="16"/>
      <c r="I112" s="17"/>
      <c r="J112" s="17"/>
      <c r="K112" s="17"/>
      <c r="L112" s="18"/>
      <c r="M112" s="19"/>
      <c r="N112" s="20"/>
      <c r="O112" s="21"/>
      <c r="P112" s="20"/>
      <c r="Q112" s="7"/>
    </row>
    <row r="113" spans="2:17">
      <c r="B113" s="4"/>
      <c r="C113" s="22"/>
      <c r="D113" s="65"/>
      <c r="E113" s="66"/>
      <c r="F113" s="67"/>
      <c r="G113" s="68"/>
      <c r="H113" s="23"/>
      <c r="I113" s="24"/>
      <c r="J113" s="24"/>
      <c r="K113" s="24"/>
      <c r="L113" s="25"/>
      <c r="M113" s="26"/>
      <c r="N113" s="27"/>
      <c r="O113" s="28"/>
      <c r="P113" s="27"/>
      <c r="Q113" s="7"/>
    </row>
    <row r="114" spans="2:17">
      <c r="B114" s="4"/>
      <c r="C114" s="22"/>
      <c r="D114" s="65"/>
      <c r="E114" s="66"/>
      <c r="F114" s="67"/>
      <c r="G114" s="68"/>
      <c r="H114" s="23"/>
      <c r="I114" s="24"/>
      <c r="J114" s="24"/>
      <c r="K114" s="24"/>
      <c r="L114" s="25"/>
      <c r="M114" s="26"/>
      <c r="N114" s="27"/>
      <c r="O114" s="28"/>
      <c r="P114" s="27"/>
      <c r="Q114" s="7"/>
    </row>
    <row r="115" spans="2:17">
      <c r="B115" s="4"/>
      <c r="C115" s="22"/>
      <c r="D115" s="65"/>
      <c r="E115" s="66"/>
      <c r="F115" s="67"/>
      <c r="G115" s="68"/>
      <c r="H115" s="23"/>
      <c r="I115" s="24"/>
      <c r="J115" s="24"/>
      <c r="K115" s="24"/>
      <c r="L115" s="25"/>
      <c r="M115" s="26"/>
      <c r="N115" s="27"/>
      <c r="O115" s="28"/>
      <c r="P115" s="27"/>
      <c r="Q115" s="7"/>
    </row>
    <row r="116" spans="2:17">
      <c r="B116" s="4"/>
      <c r="C116" s="22"/>
      <c r="D116" s="65"/>
      <c r="E116" s="66"/>
      <c r="F116" s="67"/>
      <c r="G116" s="68"/>
      <c r="H116" s="23"/>
      <c r="I116" s="24"/>
      <c r="J116" s="24"/>
      <c r="K116" s="24"/>
      <c r="L116" s="25"/>
      <c r="M116" s="26"/>
      <c r="N116" s="27"/>
      <c r="O116" s="28"/>
      <c r="P116" s="27"/>
      <c r="Q116" s="7"/>
    </row>
    <row r="117" spans="2:17">
      <c r="B117" s="4"/>
      <c r="C117" s="22"/>
      <c r="D117" s="65"/>
      <c r="E117" s="66"/>
      <c r="F117" s="67"/>
      <c r="G117" s="68"/>
      <c r="H117" s="29"/>
      <c r="I117" s="24"/>
      <c r="J117" s="24"/>
      <c r="K117" s="24"/>
      <c r="L117" s="25"/>
      <c r="M117" s="26"/>
      <c r="N117" s="27"/>
      <c r="O117" s="28"/>
      <c r="P117" s="27"/>
      <c r="Q117" s="7"/>
    </row>
    <row r="118" spans="2:17" ht="15.75" thickBot="1">
      <c r="B118" s="4"/>
      <c r="C118" s="30"/>
      <c r="D118" s="78"/>
      <c r="E118" s="79"/>
      <c r="F118" s="80"/>
      <c r="G118" s="81"/>
      <c r="H118" s="31"/>
      <c r="I118" s="32"/>
      <c r="J118" s="32"/>
      <c r="K118" s="32"/>
      <c r="L118" s="33"/>
      <c r="M118" s="34"/>
      <c r="N118" s="35"/>
      <c r="O118" s="36"/>
      <c r="P118" s="35"/>
      <c r="Q118" s="7"/>
    </row>
    <row r="119" spans="2:17" ht="19.5" thickBot="1">
      <c r="B119" s="4"/>
      <c r="C119" s="37"/>
      <c r="D119" s="37"/>
      <c r="E119" s="37"/>
      <c r="F119" s="37"/>
      <c r="G119" s="37"/>
      <c r="H119" s="38"/>
      <c r="I119" s="38"/>
      <c r="J119" s="39"/>
      <c r="K119" s="82"/>
      <c r="L119" s="83"/>
      <c r="M119" s="40"/>
      <c r="N119" s="41"/>
      <c r="O119" s="42"/>
      <c r="P119" s="43"/>
      <c r="Q119" s="7"/>
    </row>
    <row r="120" spans="2:17">
      <c r="B120" s="4"/>
      <c r="C120" s="44"/>
      <c r="D120" s="37"/>
      <c r="E120" s="37"/>
      <c r="F120" s="37"/>
      <c r="G120" s="37"/>
      <c r="H120" s="37"/>
      <c r="I120" s="37"/>
      <c r="J120" s="37"/>
      <c r="K120" s="37"/>
      <c r="L120" s="37"/>
      <c r="M120" s="5"/>
      <c r="N120" s="5"/>
      <c r="O120" s="5"/>
      <c r="P120" s="5"/>
      <c r="Q120" s="7"/>
    </row>
    <row r="121" spans="2:17">
      <c r="B121" s="4"/>
      <c r="C121" s="45"/>
      <c r="D121" s="45"/>
      <c r="E121" s="46"/>
      <c r="F121" s="45"/>
      <c r="G121" s="45"/>
      <c r="H121" s="45"/>
      <c r="I121" s="44"/>
      <c r="J121" s="44"/>
      <c r="L121" s="84"/>
      <c r="M121" s="84"/>
      <c r="N121" s="84"/>
      <c r="O121" s="84"/>
      <c r="P121" s="84"/>
      <c r="Q121" s="7"/>
    </row>
    <row r="122" spans="2:17" ht="21.75" thickBot="1">
      <c r="B122" s="4"/>
      <c r="C122" s="85"/>
      <c r="D122" s="85"/>
      <c r="E122" s="85"/>
      <c r="F122" s="85"/>
      <c r="G122" s="85"/>
      <c r="H122" s="85"/>
      <c r="I122" s="85"/>
      <c r="J122" s="85"/>
      <c r="K122" s="85"/>
      <c r="L122" s="86"/>
      <c r="M122" s="86"/>
      <c r="N122" s="86"/>
      <c r="O122" s="86"/>
      <c r="P122" s="86"/>
      <c r="Q122" s="7"/>
    </row>
    <row r="123" spans="2:17">
      <c r="B123" s="47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9"/>
    </row>
  </sheetData>
  <mergeCells count="156">
    <mergeCell ref="D118:E118"/>
    <mergeCell ref="F118:G118"/>
    <mergeCell ref="K119:L119"/>
    <mergeCell ref="L121:P121"/>
    <mergeCell ref="C122:E122"/>
    <mergeCell ref="F122:G122"/>
    <mergeCell ref="H122:K122"/>
    <mergeCell ref="L122:P122"/>
    <mergeCell ref="D115:E115"/>
    <mergeCell ref="F115:G115"/>
    <mergeCell ref="D116:E116"/>
    <mergeCell ref="F116:G116"/>
    <mergeCell ref="D117:E117"/>
    <mergeCell ref="F117:G117"/>
    <mergeCell ref="M111:N111"/>
    <mergeCell ref="D112:E112"/>
    <mergeCell ref="F112:G112"/>
    <mergeCell ref="D113:E113"/>
    <mergeCell ref="F113:G113"/>
    <mergeCell ref="D114:E114"/>
    <mergeCell ref="F114:G114"/>
    <mergeCell ref="C107:F107"/>
    <mergeCell ref="H107:P107"/>
    <mergeCell ref="D108:F108"/>
    <mergeCell ref="I108:P108"/>
    <mergeCell ref="D109:F109"/>
    <mergeCell ref="I109:P109"/>
    <mergeCell ref="D104:F104"/>
    <mergeCell ref="I104:P104"/>
    <mergeCell ref="D105:F105"/>
    <mergeCell ref="I105:P105"/>
    <mergeCell ref="D106:F106"/>
    <mergeCell ref="I106:P106"/>
    <mergeCell ref="I100:K100"/>
    <mergeCell ref="L100:P100"/>
    <mergeCell ref="I101:K101"/>
    <mergeCell ref="L101:P101"/>
    <mergeCell ref="D103:F103"/>
    <mergeCell ref="I103:P103"/>
    <mergeCell ref="D86:E86"/>
    <mergeCell ref="F86:G86"/>
    <mergeCell ref="K87:L87"/>
    <mergeCell ref="L89:P89"/>
    <mergeCell ref="C90:E90"/>
    <mergeCell ref="F90:G90"/>
    <mergeCell ref="H90:K90"/>
    <mergeCell ref="L90:P90"/>
    <mergeCell ref="D83:E83"/>
    <mergeCell ref="F83:G83"/>
    <mergeCell ref="D84:E84"/>
    <mergeCell ref="F84:G84"/>
    <mergeCell ref="D85:E85"/>
    <mergeCell ref="F85:G85"/>
    <mergeCell ref="M79:N79"/>
    <mergeCell ref="D80:E80"/>
    <mergeCell ref="F80:G80"/>
    <mergeCell ref="D81:E81"/>
    <mergeCell ref="F81:G81"/>
    <mergeCell ref="D82:E82"/>
    <mergeCell ref="F82:G82"/>
    <mergeCell ref="C75:F75"/>
    <mergeCell ref="H75:P75"/>
    <mergeCell ref="D76:F76"/>
    <mergeCell ref="I76:P76"/>
    <mergeCell ref="D77:F77"/>
    <mergeCell ref="I77:P77"/>
    <mergeCell ref="D72:F72"/>
    <mergeCell ref="I72:P72"/>
    <mergeCell ref="D73:F73"/>
    <mergeCell ref="I73:P73"/>
    <mergeCell ref="D74:F74"/>
    <mergeCell ref="I74:P74"/>
    <mergeCell ref="I68:K68"/>
    <mergeCell ref="L68:P68"/>
    <mergeCell ref="I69:K69"/>
    <mergeCell ref="L69:P69"/>
    <mergeCell ref="D71:F71"/>
    <mergeCell ref="I71:P71"/>
    <mergeCell ref="D54:E54"/>
    <mergeCell ref="F54:G54"/>
    <mergeCell ref="K55:L55"/>
    <mergeCell ref="L57:P57"/>
    <mergeCell ref="C58:E58"/>
    <mergeCell ref="F58:G58"/>
    <mergeCell ref="H58:K58"/>
    <mergeCell ref="L58:P58"/>
    <mergeCell ref="D51:E51"/>
    <mergeCell ref="F51:G51"/>
    <mergeCell ref="D52:E52"/>
    <mergeCell ref="F52:G52"/>
    <mergeCell ref="D53:E53"/>
    <mergeCell ref="F53:G53"/>
    <mergeCell ref="M47:N47"/>
    <mergeCell ref="D48:E48"/>
    <mergeCell ref="F48:G48"/>
    <mergeCell ref="D49:E49"/>
    <mergeCell ref="F49:G49"/>
    <mergeCell ref="D50:E50"/>
    <mergeCell ref="F50:G50"/>
    <mergeCell ref="C43:F43"/>
    <mergeCell ref="H43:P43"/>
    <mergeCell ref="D44:F44"/>
    <mergeCell ref="I44:P44"/>
    <mergeCell ref="D45:F45"/>
    <mergeCell ref="I45:P45"/>
    <mergeCell ref="D40:F40"/>
    <mergeCell ref="I40:P40"/>
    <mergeCell ref="D41:F41"/>
    <mergeCell ref="I41:P41"/>
    <mergeCell ref="D42:F42"/>
    <mergeCell ref="I42:P42"/>
    <mergeCell ref="I36:K36"/>
    <mergeCell ref="L36:P36"/>
    <mergeCell ref="I37:K37"/>
    <mergeCell ref="L37:P37"/>
    <mergeCell ref="D39:F39"/>
    <mergeCell ref="I39:P39"/>
    <mergeCell ref="D22:E22"/>
    <mergeCell ref="F22:G22"/>
    <mergeCell ref="K23:L23"/>
    <mergeCell ref="L25:P25"/>
    <mergeCell ref="C26:E26"/>
    <mergeCell ref="F26:G26"/>
    <mergeCell ref="H26:K26"/>
    <mergeCell ref="L26:P26"/>
    <mergeCell ref="D19:E19"/>
    <mergeCell ref="F19:G19"/>
    <mergeCell ref="D20:E20"/>
    <mergeCell ref="F20:G20"/>
    <mergeCell ref="D21:E21"/>
    <mergeCell ref="F21:G21"/>
    <mergeCell ref="M15:N15"/>
    <mergeCell ref="D16:E16"/>
    <mergeCell ref="F16:G16"/>
    <mergeCell ref="D17:E17"/>
    <mergeCell ref="F17:G17"/>
    <mergeCell ref="D18:E18"/>
    <mergeCell ref="F18:G18"/>
    <mergeCell ref="C11:F11"/>
    <mergeCell ref="H11:P11"/>
    <mergeCell ref="D12:F12"/>
    <mergeCell ref="I12:P12"/>
    <mergeCell ref="D13:F13"/>
    <mergeCell ref="I13:P13"/>
    <mergeCell ref="D8:F8"/>
    <mergeCell ref="I8:P8"/>
    <mergeCell ref="D9:F9"/>
    <mergeCell ref="I9:P9"/>
    <mergeCell ref="D10:F10"/>
    <mergeCell ref="I10:P10"/>
    <mergeCell ref="I4:K4"/>
    <mergeCell ref="L4:P4"/>
    <mergeCell ref="I5:K5"/>
    <mergeCell ref="L5:P5"/>
    <mergeCell ref="D7:F7"/>
    <mergeCell ref="I7:P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6FC7-72A0-45B9-B4EE-BECEE7267283}">
  <dimension ref="A1:E48"/>
  <sheetViews>
    <sheetView tabSelected="1" topLeftCell="A34" workbookViewId="0">
      <selection activeCell="G47" sqref="G47"/>
    </sheetView>
  </sheetViews>
  <sheetFormatPr defaultRowHeight="15"/>
  <sheetData>
    <row r="1" spans="1:5">
      <c r="A1" t="s">
        <v>78</v>
      </c>
    </row>
    <row r="2" spans="1:5">
      <c r="A2" t="s">
        <v>79</v>
      </c>
    </row>
    <row r="3" spans="1:5">
      <c r="A3" t="s">
        <v>80</v>
      </c>
    </row>
    <row r="4" spans="1:5">
      <c r="A4" t="s">
        <v>81</v>
      </c>
    </row>
    <row r="5" spans="1:5">
      <c r="A5" s="87" t="s">
        <v>82</v>
      </c>
    </row>
    <row r="6" spans="1:5">
      <c r="A6" t="s">
        <v>83</v>
      </c>
    </row>
    <row r="7" spans="1:5">
      <c r="A7" t="s">
        <v>84</v>
      </c>
    </row>
    <row r="8" spans="1:5">
      <c r="A8" t="s">
        <v>85</v>
      </c>
    </row>
    <row r="10" spans="1:5">
      <c r="A10" s="88" t="s">
        <v>86</v>
      </c>
    </row>
    <row r="12" spans="1:5">
      <c r="A12">
        <v>1</v>
      </c>
      <c r="B12" s="89" t="s">
        <v>38</v>
      </c>
    </row>
    <row r="13" spans="1:5">
      <c r="B13" s="90">
        <v>1</v>
      </c>
      <c r="C13" s="91" t="s">
        <v>38</v>
      </c>
      <c r="D13" s="92"/>
    </row>
    <row r="14" spans="1:5">
      <c r="A14">
        <v>8</v>
      </c>
      <c r="B14" s="93" t="s">
        <v>37</v>
      </c>
      <c r="C14" s="94" t="s">
        <v>87</v>
      </c>
      <c r="D14" s="90"/>
    </row>
    <row r="15" spans="1:5">
      <c r="C15" s="87"/>
      <c r="D15" s="90">
        <v>5</v>
      </c>
      <c r="E15" s="89" t="s">
        <v>43</v>
      </c>
    </row>
    <row r="16" spans="1:5">
      <c r="A16">
        <v>5</v>
      </c>
      <c r="B16" s="89" t="s">
        <v>42</v>
      </c>
      <c r="C16" s="87"/>
      <c r="D16" s="90"/>
      <c r="E16" s="94" t="s">
        <v>88</v>
      </c>
    </row>
    <row r="17" spans="1:5">
      <c r="B17" s="90">
        <v>2</v>
      </c>
      <c r="C17" s="91" t="s">
        <v>43</v>
      </c>
      <c r="D17" s="95"/>
    </row>
    <row r="18" spans="1:5">
      <c r="A18">
        <v>4</v>
      </c>
      <c r="B18" s="93" t="s">
        <v>43</v>
      </c>
      <c r="C18" s="94" t="s">
        <v>89</v>
      </c>
    </row>
    <row r="19" spans="1:5">
      <c r="C19" s="87"/>
    </row>
    <row r="20" spans="1:5">
      <c r="A20">
        <v>3</v>
      </c>
      <c r="B20" s="89" t="s">
        <v>45</v>
      </c>
      <c r="C20" s="87"/>
    </row>
    <row r="21" spans="1:5">
      <c r="B21" s="90">
        <v>3</v>
      </c>
      <c r="C21" s="91" t="s">
        <v>44</v>
      </c>
      <c r="D21" s="92"/>
    </row>
    <row r="22" spans="1:5">
      <c r="A22">
        <v>6</v>
      </c>
      <c r="B22" s="93" t="s">
        <v>44</v>
      </c>
      <c r="C22" s="94" t="s">
        <v>87</v>
      </c>
      <c r="D22" s="90"/>
    </row>
    <row r="23" spans="1:5">
      <c r="C23" s="87"/>
      <c r="D23" s="90">
        <v>6</v>
      </c>
      <c r="E23" s="89" t="s">
        <v>44</v>
      </c>
    </row>
    <row r="24" spans="1:5">
      <c r="A24">
        <v>7</v>
      </c>
      <c r="B24" s="89" t="s">
        <v>47</v>
      </c>
      <c r="C24" s="87"/>
      <c r="D24" s="90"/>
      <c r="E24" s="94" t="s">
        <v>87</v>
      </c>
    </row>
    <row r="25" spans="1:5">
      <c r="B25" s="90">
        <v>4</v>
      </c>
      <c r="C25" s="91" t="s">
        <v>47</v>
      </c>
      <c r="D25" s="95"/>
    </row>
    <row r="26" spans="1:5">
      <c r="A26">
        <v>2</v>
      </c>
      <c r="B26" s="93" t="s">
        <v>46</v>
      </c>
      <c r="C26" s="94" t="s">
        <v>90</v>
      </c>
    </row>
    <row r="29" spans="1:5">
      <c r="B29">
        <v>-6</v>
      </c>
      <c r="C29" s="89" t="s">
        <v>47</v>
      </c>
      <c r="D29" s="92"/>
    </row>
    <row r="30" spans="1:5">
      <c r="D30" s="90"/>
    </row>
    <row r="31" spans="1:5">
      <c r="D31" s="90"/>
    </row>
    <row r="32" spans="1:5">
      <c r="D32" s="90">
        <v>9</v>
      </c>
      <c r="E32" s="89" t="s">
        <v>92</v>
      </c>
    </row>
    <row r="33" spans="1:5">
      <c r="A33">
        <v>-1</v>
      </c>
      <c r="B33" s="89" t="s">
        <v>37</v>
      </c>
      <c r="D33" s="90"/>
      <c r="E33" s="94" t="s">
        <v>89</v>
      </c>
    </row>
    <row r="34" spans="1:5">
      <c r="B34" s="90">
        <v>7</v>
      </c>
      <c r="C34" s="89" t="s">
        <v>42</v>
      </c>
      <c r="D34" s="95"/>
    </row>
    <row r="35" spans="1:5">
      <c r="A35">
        <v>-2</v>
      </c>
      <c r="B35" s="93" t="s">
        <v>42</v>
      </c>
      <c r="C35" s="94" t="s">
        <v>88</v>
      </c>
    </row>
    <row r="37" spans="1:5">
      <c r="B37">
        <v>-5</v>
      </c>
      <c r="C37" s="89" t="s">
        <v>38</v>
      </c>
      <c r="D37" s="92"/>
    </row>
    <row r="38" spans="1:5">
      <c r="D38" s="90"/>
    </row>
    <row r="39" spans="1:5">
      <c r="D39" s="90"/>
    </row>
    <row r="40" spans="1:5">
      <c r="D40" s="90">
        <v>10</v>
      </c>
      <c r="E40" s="89" t="s">
        <v>38</v>
      </c>
    </row>
    <row r="41" spans="1:5">
      <c r="A41">
        <v>-3</v>
      </c>
      <c r="B41" s="89" t="s">
        <v>45</v>
      </c>
      <c r="D41" s="90"/>
      <c r="E41" s="94" t="s">
        <v>88</v>
      </c>
    </row>
    <row r="42" spans="1:5">
      <c r="B42" s="90">
        <v>8</v>
      </c>
      <c r="C42" s="89" t="s">
        <v>45</v>
      </c>
      <c r="D42" s="95"/>
    </row>
    <row r="43" spans="1:5">
      <c r="A43">
        <v>-4</v>
      </c>
      <c r="B43" s="93" t="s">
        <v>46</v>
      </c>
      <c r="C43" s="94" t="s">
        <v>87</v>
      </c>
    </row>
    <row r="45" spans="1:5">
      <c r="A45" t="s">
        <v>91</v>
      </c>
      <c r="B45" t="s">
        <v>43</v>
      </c>
    </row>
    <row r="46" spans="1:5">
      <c r="B46" t="s">
        <v>44</v>
      </c>
    </row>
    <row r="47" spans="1:5">
      <c r="B47" t="s">
        <v>47</v>
      </c>
    </row>
    <row r="48" spans="1:5">
      <c r="B48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krs</vt:lpstr>
      <vt:lpstr>2. krs</vt:lpstr>
      <vt:lpstr>3. krs</vt:lpstr>
      <vt:lpstr>Kaavio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Esko</cp:lastModifiedBy>
  <dcterms:created xsi:type="dcterms:W3CDTF">2016-10-05T09:04:49Z</dcterms:created>
  <dcterms:modified xsi:type="dcterms:W3CDTF">2018-04-21T13:45:24Z</dcterms:modified>
</cp:coreProperties>
</file>