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ttelut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<sst xmlns="http://schemas.openxmlformats.org/spreadsheetml/2006/main" count="34" uniqueCount="30">
  <si>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KILPAILU</t>
  </si>
  <si>
    <t>Suomen Pöytätennisliitto ry - SPTL</t>
  </si>
  <si>
    <t>JÄRJESTÄJÄ</t>
  </si>
  <si>
    <t>Joukkueottelun pöytäkirja</t>
  </si>
  <si>
    <t>LUOKKA</t>
  </si>
  <si>
    <t>2 pelaajaa</t>
  </si>
  <si>
    <t>PÄIVÄ</t>
  </si>
  <si>
    <t>Koti</t>
  </si>
  <si>
    <t>Vieras</t>
  </si>
  <si>
    <t>A</t>
  </si>
  <si>
    <t>X</t>
  </si>
  <si>
    <t>B</t>
  </si>
  <si>
    <t>Y</t>
  </si>
  <si>
    <t>Nelinpeli</t>
  </si>
  <si>
    <t>NP</t>
  </si>
  <si>
    <t>Ottelut</t>
  </si>
  <si>
    <t>Erät</t>
  </si>
  <si>
    <t>K</t>
  </si>
  <si>
    <t>V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</si>
  <si>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</si>
  <si>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</si>
  <si>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</si>
  <si>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</si>
  <si>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</si>
  <si>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</si>
  <si>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</si>
  <si>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</si>
  <si>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Vierasjoukkue</t>
  </si>
  <si>
    <t>Tuomari</t>
  </si>
  <si>
    <t>Voittaja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</si>
</sst>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d/mm/yyyy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2"/>
      <name val="SWISS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164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/>
      <protection/>
    </xf>
    <xf numFmtId="0" fontId="7" fillId="0" borderId="10" xfId="0" applyFont="1" applyBorder="1" applyAlignment="1">
      <alignment horizontal="center"/>
    </xf>
    <xf numFmtId="164" fontId="8" fillId="0" borderId="11" xfId="45" applyFont="1" applyFill="1" applyBorder="1" applyAlignment="1" applyProtection="1">
      <alignment horizontal="left"/>
      <protection locked="0"/>
    </xf>
    <xf numFmtId="0" fontId="9" fillId="0" borderId="12" xfId="0" applyFont="1" applyBorder="1" applyAlignment="1">
      <alignment horizontal="center"/>
    </xf>
    <xf numFmtId="164" fontId="5" fillId="0" borderId="13" xfId="45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5" fillId="0" borderId="16" xfId="45" applyFont="1" applyFill="1" applyBorder="1" applyAlignment="1" applyProtection="1">
      <alignment horizontal="left"/>
      <protection locked="0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24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164" fontId="8" fillId="33" borderId="11" xfId="45" applyFont="1" applyFill="1" applyBorder="1" applyAlignment="1" applyProtection="1">
      <alignment horizontal="left"/>
      <protection locked="0"/>
    </xf>
    <xf numFmtId="164" fontId="5" fillId="33" borderId="13" xfId="45" applyFont="1" applyFill="1" applyBorder="1" applyAlignment="1" applyProtection="1">
      <alignment horizontal="left"/>
      <protection locked="0"/>
    </xf>
    <xf numFmtId="164" fontId="5" fillId="33" borderId="16" xfId="45" applyFont="1" applyFill="1" applyBorder="1" applyAlignment="1" applyProtection="1">
      <alignment horizontal="left"/>
      <protection locked="0"/>
    </xf>
    <xf numFmtId="0" fontId="12" fillId="34" borderId="26" xfId="0" applyFont="1" applyFill="1" applyBorder="1" applyAlignment="1">
      <alignment horizontal="center"/>
    </xf>
    <xf numFmtId="0" fontId="14" fillId="34" borderId="27" xfId="0" applyFont="1" applyFill="1" applyBorder="1" applyAlignment="1">
      <alignment horizontal="center"/>
    </xf>
    <xf numFmtId="0" fontId="0" fillId="0" borderId="28" xfId="0" applyBorder="1" applyAlignment="1">
      <alignment horizontal="left"/>
    </xf>
    <xf numFmtId="0" fontId="11" fillId="0" borderId="28" xfId="0" applyFont="1" applyBorder="1" applyAlignment="1">
      <alignment horizontal="left"/>
    </xf>
    <xf numFmtId="0" fontId="0" fillId="35" borderId="29" xfId="0" applyNumberFormat="1" applyFill="1" applyBorder="1" applyAlignment="1" applyProtection="1">
      <alignment horizontal="center"/>
      <protection locked="0"/>
    </xf>
    <xf numFmtId="0" fontId="0" fillId="35" borderId="20" xfId="0" applyNumberFormat="1" applyFill="1" applyBorder="1" applyAlignment="1" applyProtection="1">
      <alignment horizontal="center"/>
      <protection locked="0"/>
    </xf>
    <xf numFmtId="0" fontId="0" fillId="35" borderId="30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>
      <alignment/>
    </xf>
    <xf numFmtId="0" fontId="4" fillId="0" borderId="32" xfId="0" applyFont="1" applyFill="1" applyBorder="1" applyAlignment="1" applyProtection="1">
      <alignment/>
      <protection/>
    </xf>
    <xf numFmtId="0" fontId="0" fillId="0" borderId="33" xfId="0" applyBorder="1" applyAlignment="1">
      <alignment/>
    </xf>
    <xf numFmtId="165" fontId="5" fillId="33" borderId="34" xfId="45" applyNumberFormat="1" applyFont="1" applyFill="1" applyBorder="1" applyAlignment="1" applyProtection="1">
      <alignment horizontal="left"/>
      <protection locked="0"/>
    </xf>
    <xf numFmtId="165" fontId="5" fillId="33" borderId="35" xfId="45" applyNumberFormat="1" applyFont="1" applyFill="1" applyBorder="1" applyAlignment="1" applyProtection="1">
      <alignment horizontal="left"/>
      <protection locked="0"/>
    </xf>
    <xf numFmtId="0" fontId="0" fillId="0" borderId="33" xfId="0" applyFont="1" applyBorder="1" applyAlignment="1">
      <alignment horizontal="left"/>
    </xf>
    <xf numFmtId="0" fontId="0" fillId="0" borderId="36" xfId="0" applyBorder="1" applyAlignment="1">
      <alignment/>
    </xf>
    <xf numFmtId="0" fontId="3" fillId="0" borderId="31" xfId="0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39" xfId="0" applyFont="1" applyBorder="1" applyAlignment="1">
      <alignment horizontal="center"/>
    </xf>
    <xf numFmtId="164" fontId="8" fillId="33" borderId="40" xfId="45" applyFont="1" applyFill="1" applyBorder="1" applyAlignment="1" applyProtection="1">
      <alignment horizontal="left"/>
      <protection locked="0"/>
    </xf>
    <xf numFmtId="0" fontId="9" fillId="0" borderId="41" xfId="0" applyFont="1" applyBorder="1" applyAlignment="1">
      <alignment horizontal="center"/>
    </xf>
    <xf numFmtId="164" fontId="5" fillId="33" borderId="42" xfId="45" applyFont="1" applyFill="1" applyBorder="1" applyAlignment="1" applyProtection="1">
      <alignment horizontal="left"/>
      <protection locked="0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64" fontId="5" fillId="33" borderId="46" xfId="45" applyFont="1" applyFill="1" applyBorder="1" applyAlignment="1" applyProtection="1">
      <alignment horizontal="left"/>
      <protection locked="0"/>
    </xf>
    <xf numFmtId="0" fontId="10" fillId="0" borderId="3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7" xfId="0" applyBorder="1" applyAlignment="1" applyProtection="1">
      <alignment/>
      <protection/>
    </xf>
    <xf numFmtId="0" fontId="12" fillId="34" borderId="49" xfId="0" applyFont="1" applyFill="1" applyBorder="1" applyAlignment="1">
      <alignment horizontal="center"/>
    </xf>
    <xf numFmtId="0" fontId="9" fillId="0" borderId="37" xfId="0" applyFont="1" applyBorder="1" applyAlignment="1" applyProtection="1">
      <alignment/>
      <protection/>
    </xf>
    <xf numFmtId="0" fontId="13" fillId="0" borderId="37" xfId="0" applyFont="1" applyBorder="1" applyAlignment="1" applyProtection="1">
      <alignment/>
      <protection/>
    </xf>
    <xf numFmtId="0" fontId="9" fillId="0" borderId="50" xfId="0" applyFont="1" applyBorder="1" applyAlignment="1" applyProtection="1">
      <alignment horizontal="left"/>
      <protection/>
    </xf>
    <xf numFmtId="0" fontId="0" fillId="0" borderId="37" xfId="0" applyFont="1" applyBorder="1" applyAlignment="1">
      <alignment horizontal="center"/>
    </xf>
    <xf numFmtId="0" fontId="14" fillId="34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_LohkoKaavio_4-5_makrot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4"/>
  <sheetViews>
    <sheetView tabSelected="1" zoomScalePageLayoutView="0" workbookViewId="0" topLeftCell="A1">
      <selection activeCell="O2" sqref="O2"/>
    </sheetView>
  </sheetViews>
  <sheetFormatPr defaultColWidth="11.57421875" defaultRowHeight="15"/>
  <cols>
    <col min="1" max="1" width="1.57421875" style="0" customWidth="1"/>
    <col min="2" max="2" width="8.28125" style="0" customWidth="1"/>
    <col min="3" max="3" width="17.28125" style="0" customWidth="1"/>
    <col min="4" max="4" width="19.00390625" style="0" customWidth="1"/>
    <col min="5" max="5" width="5.8515625" style="0" customWidth="1"/>
    <col min="6" max="6" width="5.7109375" style="0" customWidth="1"/>
    <col min="7" max="7" width="4.8515625" style="0" customWidth="1"/>
    <col min="8" max="8" width="5.57421875" style="0" customWidth="1"/>
    <col min="9" max="9" width="5.421875" style="0" customWidth="1"/>
    <col min="10" max="10" width="5.140625" style="0" customWidth="1"/>
    <col min="11" max="14" width="3.7109375" style="0" customWidth="1"/>
    <col min="15" max="253" width="9.140625" style="0" customWidth="1"/>
  </cols>
  <sheetData>
    <row r="1" ht="6.75" customHeight="1"/>
    <row r="2" spans="1:15" ht="15">
      <c r="A2" s="1"/>
      <c r="B2" s="56"/>
      <c r="C2" s="50"/>
      <c r="D2" s="50"/>
      <c r="E2" s="50"/>
      <c r="F2" s="57"/>
      <c r="G2" s="51" t="s">
        <v>0</v>
      </c>
      <c r="H2" s="52"/>
      <c r="I2" s="53"/>
      <c r="J2" s="53"/>
      <c r="K2" s="53"/>
      <c r="L2" s="53"/>
      <c r="M2" s="53"/>
      <c r="N2" s="54"/>
      <c r="O2" s="1"/>
    </row>
    <row r="3" spans="1:15" ht="15">
      <c r="A3" s="1"/>
      <c r="B3" s="58"/>
      <c r="C3" s="2" t="s">
        <v>1</v>
      </c>
      <c r="D3" s="2"/>
      <c r="E3" s="1"/>
      <c r="F3" s="3"/>
      <c r="G3" s="51" t="s">
        <v>2</v>
      </c>
      <c r="H3" s="55"/>
      <c r="I3" s="53"/>
      <c r="J3" s="53"/>
      <c r="K3" s="53"/>
      <c r="L3" s="53"/>
      <c r="M3" s="53"/>
      <c r="N3" s="54"/>
      <c r="O3" s="1"/>
    </row>
    <row r="4" spans="1:15" ht="15.75">
      <c r="A4" s="1"/>
      <c r="B4" s="58"/>
      <c r="C4" s="5" t="s">
        <v>3</v>
      </c>
      <c r="D4" s="5"/>
      <c r="E4" s="1"/>
      <c r="F4" s="3"/>
      <c r="G4" s="51" t="s">
        <v>4</v>
      </c>
      <c r="H4" s="55"/>
      <c r="I4" s="53"/>
      <c r="J4" s="53"/>
      <c r="K4" s="53"/>
      <c r="L4" s="53"/>
      <c r="M4" s="53"/>
      <c r="N4" s="54"/>
      <c r="O4" s="1"/>
    </row>
    <row r="5" spans="1:20" ht="15.75">
      <c r="A5" s="1"/>
      <c r="B5" s="58"/>
      <c r="C5" s="1" t="s">
        <v>5</v>
      </c>
      <c r="D5" s="5"/>
      <c r="E5" s="1"/>
      <c r="F5" s="3"/>
      <c r="G5" s="51" t="s">
        <v>6</v>
      </c>
      <c r="H5" s="55"/>
      <c r="I5" s="53"/>
      <c r="J5" s="53"/>
      <c r="K5" s="53"/>
      <c r="L5" s="53"/>
      <c r="M5" s="53"/>
      <c r="N5" s="54"/>
      <c r="O5" s="1"/>
      <c r="R5" s="4"/>
      <c r="S5" s="4"/>
      <c r="T5" s="4"/>
    </row>
    <row r="6" spans="1:20" ht="15">
      <c r="A6" s="1"/>
      <c r="B6" s="5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9"/>
      <c r="O6" s="1"/>
      <c r="R6" s="4"/>
      <c r="S6" s="4"/>
      <c r="T6" s="4"/>
    </row>
    <row r="7" spans="1:15" ht="15">
      <c r="A7" s="1"/>
      <c r="B7" s="60" t="s">
        <v>7</v>
      </c>
      <c r="C7" s="40"/>
      <c r="D7" s="40"/>
      <c r="E7" s="7"/>
      <c r="F7" s="6" t="s">
        <v>8</v>
      </c>
      <c r="G7" s="40"/>
      <c r="H7" s="40"/>
      <c r="I7" s="40"/>
      <c r="J7" s="40"/>
      <c r="K7" s="40"/>
      <c r="L7" s="40"/>
      <c r="M7" s="40"/>
      <c r="N7" s="61"/>
      <c r="O7" s="1"/>
    </row>
    <row r="8" spans="1:15" ht="15">
      <c r="A8" s="1"/>
      <c r="B8" s="62" t="s">
        <v>9</v>
      </c>
      <c r="C8" s="41"/>
      <c r="D8" s="41"/>
      <c r="E8" s="9"/>
      <c r="F8" s="8" t="s">
        <v>10</v>
      </c>
      <c r="G8" s="41"/>
      <c r="H8" s="41"/>
      <c r="I8" s="41"/>
      <c r="J8" s="41"/>
      <c r="K8" s="41"/>
      <c r="L8" s="41"/>
      <c r="M8" s="41"/>
      <c r="N8" s="63"/>
      <c r="O8" s="1"/>
    </row>
    <row r="9" spans="1:15" ht="15">
      <c r="A9" s="1"/>
      <c r="B9" s="62" t="s">
        <v>11</v>
      </c>
      <c r="C9" s="41"/>
      <c r="D9" s="41"/>
      <c r="E9" s="9"/>
      <c r="F9" s="8" t="s">
        <v>12</v>
      </c>
      <c r="G9" s="41"/>
      <c r="H9" s="41"/>
      <c r="I9" s="41"/>
      <c r="J9" s="41"/>
      <c r="K9" s="41"/>
      <c r="L9" s="41"/>
      <c r="M9" s="41"/>
      <c r="N9" s="63"/>
      <c r="O9" s="1"/>
    </row>
    <row r="10" spans="1:15" ht="15">
      <c r="A10" s="1"/>
      <c r="B10" s="64" t="s">
        <v>13</v>
      </c>
      <c r="C10" s="34"/>
      <c r="D10" s="34"/>
      <c r="E10" s="10"/>
      <c r="F10" s="34" t="s">
        <v>13</v>
      </c>
      <c r="G10" s="34"/>
      <c r="H10" s="34"/>
      <c r="I10" s="34"/>
      <c r="J10" s="34"/>
      <c r="K10" s="34"/>
      <c r="L10" s="34"/>
      <c r="M10" s="34"/>
      <c r="N10" s="65"/>
      <c r="O10" s="1"/>
    </row>
    <row r="11" spans="1:15" ht="15">
      <c r="A11" s="1"/>
      <c r="B11" s="66" t="s">
        <v>14</v>
      </c>
      <c r="C11" s="41"/>
      <c r="D11" s="41"/>
      <c r="E11" s="9"/>
      <c r="F11" s="11" t="s">
        <v>14</v>
      </c>
      <c r="G11" s="41"/>
      <c r="H11" s="41"/>
      <c r="I11" s="41"/>
      <c r="J11" s="41"/>
      <c r="K11" s="41"/>
      <c r="L11" s="41"/>
      <c r="M11" s="41"/>
      <c r="N11" s="63"/>
      <c r="O11" s="1"/>
    </row>
    <row r="12" spans="1:15" ht="15">
      <c r="A12" s="1"/>
      <c r="B12" s="67" t="s">
        <v>14</v>
      </c>
      <c r="C12" s="42"/>
      <c r="D12" s="42"/>
      <c r="E12" s="13"/>
      <c r="F12" s="12" t="s">
        <v>14</v>
      </c>
      <c r="G12" s="42"/>
      <c r="H12" s="42"/>
      <c r="I12" s="42"/>
      <c r="J12" s="42"/>
      <c r="K12" s="42"/>
      <c r="L12" s="42"/>
      <c r="M12" s="42"/>
      <c r="N12" s="68"/>
      <c r="O12" s="1"/>
    </row>
    <row r="13" spans="1:15" ht="15">
      <c r="A13" s="1"/>
      <c r="B13" s="5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9"/>
      <c r="O13" s="1"/>
    </row>
    <row r="14" spans="1:15" ht="15">
      <c r="A14" s="1"/>
      <c r="B14" s="69" t="s">
        <v>15</v>
      </c>
      <c r="C14" s="1"/>
      <c r="D14" s="1"/>
      <c r="E14" s="1"/>
      <c r="F14" s="14">
        <v>1</v>
      </c>
      <c r="G14" s="14">
        <v>2</v>
      </c>
      <c r="H14" s="14">
        <v>3</v>
      </c>
      <c r="I14" s="14">
        <v>4</v>
      </c>
      <c r="J14" s="14">
        <v>5</v>
      </c>
      <c r="K14" s="35" t="s">
        <v>16</v>
      </c>
      <c r="L14" s="35"/>
      <c r="M14" s="14" t="s">
        <v>17</v>
      </c>
      <c r="N14" s="70" t="s">
        <v>18</v>
      </c>
      <c r="O14" s="1"/>
    </row>
    <row r="15" spans="1:15" ht="15">
      <c r="A15" s="1"/>
      <c r="B15" s="71" t="s">
        <v>19</v>
      </c>
      <c r="C15" s="36">
        <f>IF(C8&gt;"",C8&amp;" - "&amp;G8,"")</f>
      </c>
      <c r="D15" s="36"/>
      <c r="E15" s="45"/>
      <c r="F15" s="49"/>
      <c r="G15" s="49"/>
      <c r="H15" s="49"/>
      <c r="I15" s="49"/>
      <c r="J15" s="47"/>
      <c r="K15" s="16">
        <f>IF(ISBLANK(F15),"",COUNTIF(F15:J15,"&gt;=0"))</f>
      </c>
      <c r="L15" s="17">
        <f>IF(ISBLANK(F15),"",IF(LEFT(F15)="-",1,0)+IF(LEFT(G15)="-",1,0)+IF(LEFT(H15)="-",1,0)+IF(LEFT(I15)="-",1,0)+IF(LEFT(J15)="-",1,0))</f>
      </c>
      <c r="M15" s="18">
        <f aca="true" t="shared" si="0" ref="M15:N19">IF(K15=3,1,"")</f>
      </c>
      <c r="N15" s="72">
        <f t="shared" si="0"/>
      </c>
      <c r="O15" s="1"/>
    </row>
    <row r="16" spans="1:15" ht="15">
      <c r="A16" s="1"/>
      <c r="B16" s="71" t="s">
        <v>20</v>
      </c>
      <c r="C16" s="36">
        <f>IF(C9&gt;"",C9&amp;" - "&amp;G9,"")</f>
      </c>
      <c r="D16" s="36"/>
      <c r="E16" s="45"/>
      <c r="F16" s="49"/>
      <c r="G16" s="49"/>
      <c r="H16" s="49"/>
      <c r="I16" s="49"/>
      <c r="J16" s="48"/>
      <c r="K16" s="19">
        <f>IF(ISBLANK(F16),"",COUNTIF(F16:J16,"&gt;=0"))</f>
      </c>
      <c r="L16" s="20">
        <f>IF(ISBLANK(F16),"",IF(LEFT(F16)="-",1,0)+IF(LEFT(G16)="-",1,0)+IF(LEFT(H16)="-",1,0)+IF(LEFT(I16)="-",1,0)+IF(LEFT(J16)="-",1,0))</f>
      </c>
      <c r="M16" s="21">
        <f t="shared" si="0"/>
      </c>
      <c r="N16" s="73">
        <f t="shared" si="0"/>
      </c>
      <c r="O16" s="1"/>
    </row>
    <row r="17" spans="1:15" ht="15">
      <c r="A17" s="1"/>
      <c r="B17" s="74" t="s">
        <v>21</v>
      </c>
      <c r="C17" s="15">
        <f>IF(C11&gt;"",C11&amp;" / "&amp;C12,"")</f>
      </c>
      <c r="D17" s="15">
        <f>IF(G11&gt;"",G11&amp;" / "&amp;G12,"")</f>
      </c>
      <c r="E17" s="46"/>
      <c r="F17" s="49"/>
      <c r="G17" s="49"/>
      <c r="H17" s="49"/>
      <c r="I17" s="49"/>
      <c r="J17" s="48"/>
      <c r="K17" s="19">
        <f>IF(ISBLANK(F17),"",COUNTIF(F17:J17,"&gt;=0"))</f>
      </c>
      <c r="L17" s="20">
        <f>IF(ISBLANK(F17),"",IF(LEFT(F17)="-",1,0)+IF(LEFT(G17)="-",1,0)+IF(LEFT(H17)="-",1,0)+IF(LEFT(I17)="-",1,0)+IF(LEFT(J17)="-",1,0))</f>
      </c>
      <c r="M17" s="21">
        <f t="shared" si="0"/>
      </c>
      <c r="N17" s="73">
        <f t="shared" si="0"/>
      </c>
      <c r="O17" s="1"/>
    </row>
    <row r="18" spans="1:15" ht="15">
      <c r="A18" s="1"/>
      <c r="B18" s="71" t="s">
        <v>22</v>
      </c>
      <c r="C18" s="36">
        <f>IF(C8&gt;"",C8&amp;" - "&amp;G9,"")</f>
      </c>
      <c r="D18" s="36"/>
      <c r="E18" s="45"/>
      <c r="F18" s="49"/>
      <c r="G18" s="49"/>
      <c r="H18" s="49"/>
      <c r="I18" s="49"/>
      <c r="J18" s="48"/>
      <c r="K18" s="19">
        <f>IF(ISBLANK(F18),"",COUNTIF(F18:J18,"&gt;=0"))</f>
      </c>
      <c r="L18" s="20">
        <f>IF(ISBLANK(F18),"",IF(LEFT(F18)="-",1,0)+IF(LEFT(G18)="-",1,0)+IF(LEFT(H18)="-",1,0)+IF(LEFT(I18)="-",1,0)+IF(LEFT(J18)="-",1,0))</f>
      </c>
      <c r="M18" s="21">
        <f t="shared" si="0"/>
      </c>
      <c r="N18" s="73">
        <f t="shared" si="0"/>
      </c>
      <c r="O18" s="1"/>
    </row>
    <row r="19" spans="1:15" ht="15">
      <c r="A19" s="1"/>
      <c r="B19" s="71" t="s">
        <v>23</v>
      </c>
      <c r="C19" s="36">
        <f>IF(C9&gt;"",C9&amp;" - "&amp;G8,"")</f>
      </c>
      <c r="D19" s="36"/>
      <c r="E19" s="45"/>
      <c r="F19" s="49"/>
      <c r="G19" s="49"/>
      <c r="H19" s="49"/>
      <c r="I19" s="49"/>
      <c r="J19" s="48"/>
      <c r="K19" s="22">
        <f>IF(ISBLANK(F19),"",COUNTIF(F19:J19,"&gt;=0"))</f>
      </c>
      <c r="L19" s="23">
        <f>IF(ISBLANK(F19),"",IF(LEFT(F19)="-",1,0)+IF(LEFT(G19)="-",1,0)+IF(LEFT(H19)="-",1,0)+IF(LEFT(I19)="-",1,0)+IF(LEFT(J19)="-",1,0))</f>
      </c>
      <c r="M19" s="24">
        <f t="shared" si="0"/>
      </c>
      <c r="N19" s="75">
        <f t="shared" si="0"/>
      </c>
      <c r="O19" s="1"/>
    </row>
    <row r="20" spans="1:15" ht="18.75">
      <c r="A20" s="1"/>
      <c r="B20" s="76"/>
      <c r="C20" s="25"/>
      <c r="D20" s="25"/>
      <c r="E20" s="25"/>
      <c r="F20" s="26"/>
      <c r="G20" s="26"/>
      <c r="H20" s="27"/>
      <c r="I20" s="37" t="s">
        <v>24</v>
      </c>
      <c r="J20" s="37"/>
      <c r="K20" s="28">
        <f>COUNTIF(K15:K19,"=3")</f>
        <v>0</v>
      </c>
      <c r="L20" s="29">
        <f>COUNTIF(L15:L19,"=3")</f>
        <v>0</v>
      </c>
      <c r="M20" s="43">
        <f>SUM(M15:M19)</f>
        <v>0</v>
      </c>
      <c r="N20" s="77">
        <f>SUM(N15:N19)</f>
        <v>0</v>
      </c>
      <c r="O20" s="1"/>
    </row>
    <row r="21" spans="1:15" ht="15">
      <c r="A21" s="1"/>
      <c r="B21" s="78" t="s">
        <v>25</v>
      </c>
      <c r="C21" s="25"/>
      <c r="D21" s="25"/>
      <c r="E21" s="25"/>
      <c r="F21" s="25"/>
      <c r="G21" s="25"/>
      <c r="H21" s="25"/>
      <c r="I21" s="25"/>
      <c r="J21" s="25"/>
      <c r="K21" s="1"/>
      <c r="L21" s="1"/>
      <c r="M21" s="1"/>
      <c r="N21" s="59"/>
      <c r="O21" s="1"/>
    </row>
    <row r="22" spans="1:15" ht="15">
      <c r="A22" s="1"/>
      <c r="B22" s="79" t="s">
        <v>26</v>
      </c>
      <c r="C22" s="32"/>
      <c r="D22" s="31" t="s">
        <v>27</v>
      </c>
      <c r="E22" s="32"/>
      <c r="F22" s="31" t="s">
        <v>28</v>
      </c>
      <c r="G22" s="31"/>
      <c r="H22" s="30"/>
      <c r="I22" s="1"/>
      <c r="J22" s="38" t="s">
        <v>29</v>
      </c>
      <c r="K22" s="38"/>
      <c r="L22" s="38"/>
      <c r="M22" s="38"/>
      <c r="N22" s="80"/>
      <c r="O22" s="1"/>
    </row>
    <row r="23" spans="1:15" ht="21">
      <c r="A23" s="1"/>
      <c r="B23" s="81"/>
      <c r="C23" s="39"/>
      <c r="D23" s="39"/>
      <c r="E23" s="33"/>
      <c r="F23" s="39"/>
      <c r="G23" s="39"/>
      <c r="H23" s="39"/>
      <c r="I23" s="39"/>
      <c r="J23" s="44">
        <f>IF(M20=3,C7,IF(N20=3,G7,""))</f>
      </c>
      <c r="K23" s="44"/>
      <c r="L23" s="44"/>
      <c r="M23" s="44"/>
      <c r="N23" s="82"/>
      <c r="O23" s="1"/>
    </row>
    <row r="24" spans="1:15" ht="6" customHeight="1">
      <c r="A24" s="1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1"/>
    </row>
    <row r="25" ht="8.25" customHeight="1"/>
  </sheetData>
  <sheetProtection selectLockedCells="1" selectUnlockedCells="1"/>
  <mergeCells count="26"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</dc:creator>
  <cp:keywords/>
  <dc:description/>
  <cp:lastModifiedBy>Mika</cp:lastModifiedBy>
  <dcterms:created xsi:type="dcterms:W3CDTF">2019-04-23T12:56:09Z</dcterms:created>
  <dcterms:modified xsi:type="dcterms:W3CDTF">2019-04-25T07:12:10Z</dcterms:modified>
  <cp:category/>
  <cp:version/>
  <cp:contentType/>
  <cp:contentStatus/>
</cp:coreProperties>
</file>