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ku Anttila\Documents\Riku\PINGIS\"/>
    </mc:Choice>
  </mc:AlternateContent>
  <bookViews>
    <workbookView xWindow="0" yWindow="60" windowWidth="20400" windowHeight="8016"/>
  </bookViews>
  <sheets>
    <sheet name="Taul1" sheetId="1" r:id="rId1"/>
    <sheet name="Taul2" sheetId="2" r:id="rId2"/>
    <sheet name="Taul3" sheetId="3" r:id="rId3"/>
  </sheets>
  <calcPr calcId="162913"/>
</workbook>
</file>

<file path=xl/calcChain.xml><?xml version="1.0" encoding="utf-8"?>
<calcChain xmlns="http://schemas.openxmlformats.org/spreadsheetml/2006/main">
  <c r="N266" i="1" l="1"/>
  <c r="P266" i="1" s="1"/>
  <c r="M266" i="1"/>
  <c r="O266" i="1" s="1"/>
  <c r="F266" i="1"/>
  <c r="D266" i="1"/>
  <c r="N265" i="1"/>
  <c r="P265" i="1" s="1"/>
  <c r="M265" i="1"/>
  <c r="O265" i="1" s="1"/>
  <c r="F265" i="1"/>
  <c r="D265" i="1"/>
  <c r="N264" i="1"/>
  <c r="P264" i="1" s="1"/>
  <c r="M264" i="1"/>
  <c r="O264" i="1" s="1"/>
  <c r="F264" i="1"/>
  <c r="D264" i="1"/>
  <c r="N263" i="1"/>
  <c r="P263" i="1" s="1"/>
  <c r="M263" i="1"/>
  <c r="O263" i="1" s="1"/>
  <c r="F263" i="1"/>
  <c r="D263" i="1"/>
  <c r="N262" i="1"/>
  <c r="P262" i="1" s="1"/>
  <c r="M262" i="1"/>
  <c r="O262" i="1" s="1"/>
  <c r="F262" i="1"/>
  <c r="D262" i="1"/>
  <c r="N261" i="1"/>
  <c r="P261" i="1" s="1"/>
  <c r="M261" i="1"/>
  <c r="O261" i="1" s="1"/>
  <c r="F261" i="1"/>
  <c r="D261" i="1"/>
  <c r="N260" i="1"/>
  <c r="N267" i="1" s="1"/>
  <c r="M260" i="1"/>
  <c r="F260" i="1"/>
  <c r="D260" i="1"/>
  <c r="N239" i="1"/>
  <c r="P239" i="1" s="1"/>
  <c r="M239" i="1"/>
  <c r="O239" i="1" s="1"/>
  <c r="F239" i="1"/>
  <c r="D239" i="1"/>
  <c r="N238" i="1"/>
  <c r="P238" i="1" s="1"/>
  <c r="M238" i="1"/>
  <c r="O238" i="1" s="1"/>
  <c r="F238" i="1"/>
  <c r="D238" i="1"/>
  <c r="N237" i="1"/>
  <c r="P237" i="1" s="1"/>
  <c r="M237" i="1"/>
  <c r="O237" i="1" s="1"/>
  <c r="F237" i="1"/>
  <c r="D237" i="1"/>
  <c r="N236" i="1"/>
  <c r="P236" i="1" s="1"/>
  <c r="M236" i="1"/>
  <c r="O236" i="1" s="1"/>
  <c r="F236" i="1"/>
  <c r="D236" i="1"/>
  <c r="N235" i="1"/>
  <c r="P235" i="1" s="1"/>
  <c r="M235" i="1"/>
  <c r="O235" i="1" s="1"/>
  <c r="F235" i="1"/>
  <c r="D235" i="1"/>
  <c r="N234" i="1"/>
  <c r="P234" i="1" s="1"/>
  <c r="M234" i="1"/>
  <c r="O234" i="1" s="1"/>
  <c r="F234" i="1"/>
  <c r="D234" i="1"/>
  <c r="N233" i="1"/>
  <c r="P233" i="1" s="1"/>
  <c r="M233" i="1"/>
  <c r="F233" i="1"/>
  <c r="D233" i="1"/>
  <c r="M240" i="1" l="1"/>
  <c r="P260" i="1"/>
  <c r="O233" i="1"/>
  <c r="M267" i="1"/>
  <c r="P240" i="1"/>
  <c r="P267" i="1"/>
  <c r="O240" i="1"/>
  <c r="N240" i="1"/>
  <c r="O260" i="1"/>
  <c r="O267" i="1" s="1"/>
  <c r="L270" i="1" l="1"/>
  <c r="N211" i="1" l="1"/>
  <c r="P211" i="1" s="1"/>
  <c r="M211" i="1"/>
  <c r="O211" i="1" s="1"/>
  <c r="F211" i="1"/>
  <c r="D211" i="1"/>
  <c r="N210" i="1"/>
  <c r="P210" i="1" s="1"/>
  <c r="M210" i="1"/>
  <c r="O210" i="1" s="1"/>
  <c r="F210" i="1"/>
  <c r="D210" i="1"/>
  <c r="N209" i="1"/>
  <c r="P209" i="1" s="1"/>
  <c r="M209" i="1"/>
  <c r="O209" i="1" s="1"/>
  <c r="F209" i="1"/>
  <c r="D209" i="1"/>
  <c r="N208" i="1"/>
  <c r="P208" i="1" s="1"/>
  <c r="M208" i="1"/>
  <c r="O208" i="1" s="1"/>
  <c r="F208" i="1"/>
  <c r="D208" i="1"/>
  <c r="N207" i="1"/>
  <c r="P207" i="1" s="1"/>
  <c r="M207" i="1"/>
  <c r="O207" i="1" s="1"/>
  <c r="F207" i="1"/>
  <c r="D207" i="1"/>
  <c r="N206" i="1"/>
  <c r="P206" i="1" s="1"/>
  <c r="M206" i="1"/>
  <c r="O206" i="1" s="1"/>
  <c r="F206" i="1"/>
  <c r="D206" i="1"/>
  <c r="N205" i="1"/>
  <c r="P205" i="1" s="1"/>
  <c r="M205" i="1"/>
  <c r="O205" i="1" s="1"/>
  <c r="F205" i="1"/>
  <c r="D205" i="1"/>
  <c r="N184" i="1"/>
  <c r="P184" i="1" s="1"/>
  <c r="M184" i="1"/>
  <c r="O184" i="1" s="1"/>
  <c r="F184" i="1"/>
  <c r="D184" i="1"/>
  <c r="N183" i="1"/>
  <c r="P183" i="1" s="1"/>
  <c r="M183" i="1"/>
  <c r="O183" i="1" s="1"/>
  <c r="F183" i="1"/>
  <c r="D183" i="1"/>
  <c r="N182" i="1"/>
  <c r="P182" i="1" s="1"/>
  <c r="M182" i="1"/>
  <c r="O182" i="1" s="1"/>
  <c r="F182" i="1"/>
  <c r="D182" i="1"/>
  <c r="N181" i="1"/>
  <c r="P181" i="1" s="1"/>
  <c r="M181" i="1"/>
  <c r="O181" i="1" s="1"/>
  <c r="F181" i="1"/>
  <c r="D181" i="1"/>
  <c r="N180" i="1"/>
  <c r="P180" i="1" s="1"/>
  <c r="M180" i="1"/>
  <c r="O180" i="1" s="1"/>
  <c r="F180" i="1"/>
  <c r="D180" i="1"/>
  <c r="O179" i="1"/>
  <c r="N179" i="1"/>
  <c r="P179" i="1" s="1"/>
  <c r="M179" i="1"/>
  <c r="F179" i="1"/>
  <c r="D179" i="1"/>
  <c r="P178" i="1"/>
  <c r="N178" i="1"/>
  <c r="M178" i="1"/>
  <c r="O178" i="1" s="1"/>
  <c r="F178" i="1"/>
  <c r="D178" i="1"/>
  <c r="N157" i="1"/>
  <c r="P157" i="1" s="1"/>
  <c r="M157" i="1"/>
  <c r="O157" i="1" s="1"/>
  <c r="F157" i="1"/>
  <c r="D157" i="1"/>
  <c r="N156" i="1"/>
  <c r="P156" i="1" s="1"/>
  <c r="M156" i="1"/>
  <c r="O156" i="1" s="1"/>
  <c r="F156" i="1"/>
  <c r="D156" i="1"/>
  <c r="N155" i="1"/>
  <c r="P155" i="1" s="1"/>
  <c r="M155" i="1"/>
  <c r="O155" i="1" s="1"/>
  <c r="F155" i="1"/>
  <c r="D155" i="1"/>
  <c r="N154" i="1"/>
  <c r="P154" i="1" s="1"/>
  <c r="M154" i="1"/>
  <c r="O154" i="1" s="1"/>
  <c r="F154" i="1"/>
  <c r="D154" i="1"/>
  <c r="N153" i="1"/>
  <c r="P153" i="1" s="1"/>
  <c r="M153" i="1"/>
  <c r="O153" i="1" s="1"/>
  <c r="F153" i="1"/>
  <c r="D153" i="1"/>
  <c r="N152" i="1"/>
  <c r="P152" i="1" s="1"/>
  <c r="M152" i="1"/>
  <c r="O152" i="1" s="1"/>
  <c r="F152" i="1"/>
  <c r="D152" i="1"/>
  <c r="N151" i="1"/>
  <c r="P151" i="1" s="1"/>
  <c r="M151" i="1"/>
  <c r="O151" i="1" s="1"/>
  <c r="F151" i="1"/>
  <c r="D151" i="1"/>
  <c r="N130" i="1"/>
  <c r="P130" i="1" s="1"/>
  <c r="M130" i="1"/>
  <c r="O130" i="1" s="1"/>
  <c r="F130" i="1"/>
  <c r="D130" i="1"/>
  <c r="N129" i="1"/>
  <c r="P129" i="1" s="1"/>
  <c r="M129" i="1"/>
  <c r="O129" i="1" s="1"/>
  <c r="F129" i="1"/>
  <c r="D129" i="1"/>
  <c r="N128" i="1"/>
  <c r="P128" i="1" s="1"/>
  <c r="M128" i="1"/>
  <c r="O128" i="1" s="1"/>
  <c r="F128" i="1"/>
  <c r="D128" i="1"/>
  <c r="N127" i="1"/>
  <c r="P127" i="1" s="1"/>
  <c r="M127" i="1"/>
  <c r="O127" i="1" s="1"/>
  <c r="F127" i="1"/>
  <c r="D127" i="1"/>
  <c r="N126" i="1"/>
  <c r="P126" i="1" s="1"/>
  <c r="M126" i="1"/>
  <c r="O126" i="1" s="1"/>
  <c r="F126" i="1"/>
  <c r="D126" i="1"/>
  <c r="N125" i="1"/>
  <c r="P125" i="1" s="1"/>
  <c r="M125" i="1"/>
  <c r="O125" i="1" s="1"/>
  <c r="F125" i="1"/>
  <c r="D125" i="1"/>
  <c r="N124" i="1"/>
  <c r="M124" i="1"/>
  <c r="O124" i="1" s="1"/>
  <c r="F124" i="1"/>
  <c r="D124" i="1"/>
  <c r="N131" i="1" l="1"/>
  <c r="O185" i="1"/>
  <c r="O158" i="1"/>
  <c r="O212" i="1"/>
  <c r="P124" i="1"/>
  <c r="M158" i="1"/>
  <c r="N185" i="1"/>
  <c r="P158" i="1"/>
  <c r="P185" i="1"/>
  <c r="L188" i="1"/>
  <c r="P212" i="1"/>
  <c r="P131" i="1"/>
  <c r="O131" i="1"/>
  <c r="M212" i="1"/>
  <c r="N158" i="1"/>
  <c r="M131" i="1"/>
  <c r="M185" i="1"/>
  <c r="N212" i="1"/>
  <c r="N102" i="1" l="1"/>
  <c r="P102" i="1" s="1"/>
  <c r="M102" i="1"/>
  <c r="O102" i="1" s="1"/>
  <c r="F102" i="1"/>
  <c r="D102" i="1"/>
  <c r="N101" i="1"/>
  <c r="P101" i="1" s="1"/>
  <c r="M101" i="1"/>
  <c r="O101" i="1" s="1"/>
  <c r="F101" i="1"/>
  <c r="D101" i="1"/>
  <c r="N100" i="1"/>
  <c r="P100" i="1" s="1"/>
  <c r="M100" i="1"/>
  <c r="O100" i="1" s="1"/>
  <c r="F100" i="1"/>
  <c r="D100" i="1"/>
  <c r="N99" i="1"/>
  <c r="P99" i="1" s="1"/>
  <c r="M99" i="1"/>
  <c r="O99" i="1" s="1"/>
  <c r="F99" i="1"/>
  <c r="D99" i="1"/>
  <c r="N98" i="1"/>
  <c r="P98" i="1" s="1"/>
  <c r="M98" i="1"/>
  <c r="O98" i="1" s="1"/>
  <c r="F98" i="1"/>
  <c r="D98" i="1"/>
  <c r="N97" i="1"/>
  <c r="P97" i="1" s="1"/>
  <c r="M97" i="1"/>
  <c r="O97" i="1" s="1"/>
  <c r="F97" i="1"/>
  <c r="D97" i="1"/>
  <c r="N96" i="1"/>
  <c r="P96" i="1" s="1"/>
  <c r="M96" i="1"/>
  <c r="F96" i="1"/>
  <c r="D96" i="1"/>
  <c r="N75" i="1"/>
  <c r="P75" i="1" s="1"/>
  <c r="M75" i="1"/>
  <c r="O75" i="1" s="1"/>
  <c r="F75" i="1"/>
  <c r="D75" i="1"/>
  <c r="N74" i="1"/>
  <c r="P74" i="1" s="1"/>
  <c r="M74" i="1"/>
  <c r="O74" i="1" s="1"/>
  <c r="F74" i="1"/>
  <c r="D74" i="1"/>
  <c r="N73" i="1"/>
  <c r="P73" i="1" s="1"/>
  <c r="M73" i="1"/>
  <c r="O73" i="1" s="1"/>
  <c r="F73" i="1"/>
  <c r="D73" i="1"/>
  <c r="N72" i="1"/>
  <c r="P72" i="1" s="1"/>
  <c r="M72" i="1"/>
  <c r="O72" i="1" s="1"/>
  <c r="F72" i="1"/>
  <c r="D72" i="1"/>
  <c r="N71" i="1"/>
  <c r="P71" i="1" s="1"/>
  <c r="M71" i="1"/>
  <c r="O71" i="1" s="1"/>
  <c r="F71" i="1"/>
  <c r="D71" i="1"/>
  <c r="N70" i="1"/>
  <c r="P70" i="1" s="1"/>
  <c r="M70" i="1"/>
  <c r="O70" i="1" s="1"/>
  <c r="F70" i="1"/>
  <c r="D70" i="1"/>
  <c r="N69" i="1"/>
  <c r="P69" i="1" s="1"/>
  <c r="M69" i="1"/>
  <c r="F69" i="1"/>
  <c r="D69" i="1"/>
  <c r="N48" i="1"/>
  <c r="P48" i="1" s="1"/>
  <c r="M48" i="1"/>
  <c r="O48" i="1" s="1"/>
  <c r="F48" i="1"/>
  <c r="D48" i="1"/>
  <c r="N47" i="1"/>
  <c r="P47" i="1" s="1"/>
  <c r="M47" i="1"/>
  <c r="O47" i="1" s="1"/>
  <c r="F47" i="1"/>
  <c r="D47" i="1"/>
  <c r="N46" i="1"/>
  <c r="P46" i="1" s="1"/>
  <c r="M46" i="1"/>
  <c r="O46" i="1" s="1"/>
  <c r="F46" i="1"/>
  <c r="D46" i="1"/>
  <c r="N45" i="1"/>
  <c r="P45" i="1" s="1"/>
  <c r="M45" i="1"/>
  <c r="O45" i="1" s="1"/>
  <c r="F45" i="1"/>
  <c r="D45" i="1"/>
  <c r="N44" i="1"/>
  <c r="P44" i="1" s="1"/>
  <c r="M44" i="1"/>
  <c r="O44" i="1" s="1"/>
  <c r="F44" i="1"/>
  <c r="D44" i="1"/>
  <c r="N43" i="1"/>
  <c r="P43" i="1" s="1"/>
  <c r="M43" i="1"/>
  <c r="O43" i="1" s="1"/>
  <c r="F43" i="1"/>
  <c r="D43" i="1"/>
  <c r="N42" i="1"/>
  <c r="P42" i="1" s="1"/>
  <c r="M42" i="1"/>
  <c r="F42" i="1"/>
  <c r="D42" i="1"/>
  <c r="M103" i="1" l="1"/>
  <c r="M49" i="1"/>
  <c r="P49" i="1"/>
  <c r="O42" i="1"/>
  <c r="M76" i="1"/>
  <c r="P76" i="1"/>
  <c r="O69" i="1"/>
  <c r="O76" i="1" s="1"/>
  <c r="P103" i="1"/>
  <c r="N103" i="1"/>
  <c r="O96" i="1"/>
  <c r="O103" i="1" s="1"/>
  <c r="N76" i="1"/>
  <c r="O49" i="1"/>
  <c r="N49" i="1"/>
  <c r="N21" i="1"/>
  <c r="P21" i="1" s="1"/>
  <c r="M21" i="1"/>
  <c r="O21" i="1" s="1"/>
  <c r="F21" i="1"/>
  <c r="D21" i="1"/>
  <c r="N20" i="1"/>
  <c r="P20" i="1" s="1"/>
  <c r="M20" i="1"/>
  <c r="O20" i="1" s="1"/>
  <c r="F20" i="1"/>
  <c r="D20" i="1"/>
  <c r="N19" i="1"/>
  <c r="P19" i="1" s="1"/>
  <c r="M19" i="1"/>
  <c r="O19" i="1" s="1"/>
  <c r="F19" i="1"/>
  <c r="D19" i="1"/>
  <c r="N18" i="1"/>
  <c r="P18" i="1" s="1"/>
  <c r="M18" i="1"/>
  <c r="O18" i="1" s="1"/>
  <c r="F18" i="1"/>
  <c r="D18" i="1"/>
  <c r="N17" i="1"/>
  <c r="P17" i="1" s="1"/>
  <c r="M17" i="1"/>
  <c r="O17" i="1" s="1"/>
  <c r="F17" i="1"/>
  <c r="D17" i="1"/>
  <c r="N16" i="1"/>
  <c r="P16" i="1" s="1"/>
  <c r="M16" i="1"/>
  <c r="O16" i="1" s="1"/>
  <c r="F16" i="1"/>
  <c r="D16" i="1"/>
  <c r="N15" i="1"/>
  <c r="P15" i="1" s="1"/>
  <c r="M15" i="1"/>
  <c r="F15" i="1"/>
  <c r="D15" i="1"/>
  <c r="M22" i="1" l="1"/>
  <c r="P22" i="1"/>
  <c r="N22" i="1"/>
  <c r="O15" i="1"/>
  <c r="O22" i="1" s="1"/>
  <c r="L25" i="1" l="1"/>
</calcChain>
</file>

<file path=xl/sharedStrings.xml><?xml version="1.0" encoding="utf-8"?>
<sst xmlns="http://schemas.openxmlformats.org/spreadsheetml/2006/main" count="488" uniqueCount="71">
  <si>
    <t>Suomen Pöytätennisliitto ry - SPTL</t>
  </si>
  <si>
    <t>Päivämäärä</t>
  </si>
  <si>
    <t>Sarjalohko</t>
  </si>
  <si>
    <t>Joukkue</t>
  </si>
  <si>
    <t>A</t>
  </si>
  <si>
    <t>X</t>
  </si>
  <si>
    <t>B</t>
  </si>
  <si>
    <t>Y</t>
  </si>
  <si>
    <t>C</t>
  </si>
  <si>
    <t>Z</t>
  </si>
  <si>
    <t>Nelinpeli</t>
  </si>
  <si>
    <t>Ottelut</t>
  </si>
  <si>
    <t>1.</t>
  </si>
  <si>
    <t>2.</t>
  </si>
  <si>
    <t>3.</t>
  </si>
  <si>
    <t>4.</t>
  </si>
  <si>
    <t>5.</t>
  </si>
  <si>
    <t>Erät</t>
  </si>
  <si>
    <t>K</t>
  </si>
  <si>
    <t>V</t>
  </si>
  <si>
    <t>A-X</t>
  </si>
  <si>
    <t>C-Z</t>
  </si>
  <si>
    <t>B-Y</t>
  </si>
  <si>
    <t>A-Z</t>
  </si>
  <si>
    <t>B-X</t>
  </si>
  <si>
    <t>C-Y</t>
  </si>
  <si>
    <t>Nelinp</t>
  </si>
  <si>
    <t>Tulos</t>
  </si>
  <si>
    <t>Allekirjoitukset</t>
  </si>
  <si>
    <t>Kotijoukkue</t>
  </si>
  <si>
    <t>Vierasjoukkue</t>
  </si>
  <si>
    <t>Tuomari</t>
  </si>
  <si>
    <t>Voittaja</t>
  </si>
  <si>
    <t>____________________</t>
  </si>
  <si>
    <t>© Suomen Pöytätennisliitto ry, 2016</t>
  </si>
  <si>
    <t>OPT-86 3</t>
  </si>
  <si>
    <t>HUT</t>
  </si>
  <si>
    <t>WEGA 4</t>
  </si>
  <si>
    <t>PT ESPOO 4</t>
  </si>
  <si>
    <t>LPTS 2</t>
  </si>
  <si>
    <t>TIP-70 2</t>
  </si>
  <si>
    <t>LARI IKONEN</t>
  </si>
  <si>
    <t>KARLI SIISPOOL</t>
  </si>
  <si>
    <t>LEO KIVELÄ</t>
  </si>
  <si>
    <t>ESA MIETTINEN</t>
  </si>
  <si>
    <t>ESA KARHUNEN</t>
  </si>
  <si>
    <t>JUSSI MÄKELÄ</t>
  </si>
  <si>
    <t>AARNE KYLÄKALLIO</t>
  </si>
  <si>
    <t>XISHENG CONG</t>
  </si>
  <si>
    <t>JARKKO KULJUNLAHTI</t>
  </si>
  <si>
    <t>TATU PITKÄNEN</t>
  </si>
  <si>
    <t>MEELIS KÄRNER</t>
  </si>
  <si>
    <t>YAN ZHUO PING</t>
  </si>
  <si>
    <t>JARNO LEHTONEN</t>
  </si>
  <si>
    <t>TOMMI SIDOROFF</t>
  </si>
  <si>
    <t>KARI SAARINEN</t>
  </si>
  <si>
    <t>CHRISTIAN PALOMAA</t>
  </si>
  <si>
    <t>HARRI SASSI</t>
  </si>
  <si>
    <t>MARKUS PERKKIÖ</t>
  </si>
  <si>
    <t>TEEMU OINAS</t>
  </si>
  <si>
    <t>PT ESPOO 2</t>
  </si>
  <si>
    <t>TYHJÄ</t>
  </si>
  <si>
    <t>ARTTU PIHKALA</t>
  </si>
  <si>
    <t>VEETI VALASTI</t>
  </si>
  <si>
    <t>MATIAS OJALA</t>
  </si>
  <si>
    <t>______________________</t>
  </si>
  <si>
    <t>1. divisioonan karsinta</t>
  </si>
  <si>
    <t>RISTO TUJULA</t>
  </si>
  <si>
    <t>TERHO PITKÄNEN</t>
  </si>
  <si>
    <t>KRISTIAN PALOMAA</t>
  </si>
  <si>
    <t>1. DIV. - OTTELUPÖYTÄKIRJA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</si>
</sst>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WISS"/>
      <family val="2"/>
    </font>
    <font>
      <sz val="10"/>
      <color indexed="8"/>
      <name val="SWISS"/>
      <family val="2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indexed="8"/>
      <name val="SWISS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9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/>
    <xf numFmtId="0" fontId="0" fillId="0" borderId="10" xfId="0" applyBorder="1"/>
    <xf numFmtId="0" fontId="5" fillId="0" borderId="0" xfId="0" applyFont="1" applyBorder="1" applyProtection="1"/>
    <xf numFmtId="0" fontId="6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0" fillId="0" borderId="20" xfId="0" applyBorder="1"/>
    <xf numFmtId="0" fontId="8" fillId="0" borderId="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3" borderId="16" xfId="0" quotePrefix="1" applyNumberFormat="1" applyFill="1" applyBorder="1" applyAlignment="1" applyProtection="1">
      <alignment horizontal="center"/>
      <protection locked="0"/>
    </xf>
    <xf numFmtId="0" fontId="0" fillId="3" borderId="8" xfId="0" applyNumberFormat="1" applyFill="1" applyBorder="1" applyAlignment="1" applyProtection="1">
      <alignment horizontal="center"/>
      <protection locked="0"/>
    </xf>
    <xf numFmtId="0" fontId="0" fillId="3" borderId="23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2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3" borderId="17" xfId="0" quotePrefix="1" applyNumberFormat="1" applyFill="1" applyBorder="1" applyAlignment="1" applyProtection="1">
      <alignment horizontal="center"/>
      <protection locked="0"/>
    </xf>
    <xf numFmtId="0" fontId="8" fillId="0" borderId="29" xfId="0" applyFont="1" applyBorder="1" applyAlignment="1">
      <alignment horizontal="center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0" fillId="3" borderId="30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1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Border="1"/>
    <xf numFmtId="0" fontId="0" fillId="0" borderId="37" xfId="0" applyBorder="1"/>
    <xf numFmtId="0" fontId="0" fillId="0" borderId="36" xfId="0" applyBorder="1"/>
    <xf numFmtId="0" fontId="0" fillId="0" borderId="38" xfId="0" applyBorder="1"/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1" fillId="0" borderId="32" xfId="0" applyFont="1" applyBorder="1" applyAlignment="1" applyProtection="1">
      <alignment horizontal="left"/>
    </xf>
    <xf numFmtId="0" fontId="1" fillId="0" borderId="33" xfId="0" applyFont="1" applyBorder="1" applyAlignment="1" applyProtection="1">
      <alignment horizontal="left"/>
    </xf>
    <xf numFmtId="0" fontId="1" fillId="0" borderId="36" xfId="0" applyFont="1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11" fillId="4" borderId="12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164" fontId="4" fillId="2" borderId="18" xfId="1" applyFont="1" applyFill="1" applyBorder="1" applyAlignment="1" applyProtection="1">
      <alignment horizontal="left"/>
      <protection locked="0"/>
    </xf>
    <xf numFmtId="164" fontId="4" fillId="2" borderId="19" xfId="1" applyFont="1" applyFill="1" applyBorder="1" applyAlignment="1" applyProtection="1">
      <alignment horizontal="left"/>
      <protection locked="0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164" fontId="4" fillId="2" borderId="14" xfId="1" applyFont="1" applyFill="1" applyBorder="1" applyAlignment="1" applyProtection="1">
      <alignment horizontal="left"/>
      <protection locked="0"/>
    </xf>
    <xf numFmtId="164" fontId="4" fillId="2" borderId="15" xfId="1" applyFont="1" applyFill="1" applyBorder="1" applyAlignment="1" applyProtection="1">
      <alignment horizontal="left"/>
      <protection locked="0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14" fontId="4" fillId="2" borderId="8" xfId="1" applyNumberFormat="1" applyFont="1" applyFill="1" applyBorder="1" applyAlignment="1" applyProtection="1">
      <alignment horizontal="left"/>
      <protection locked="0"/>
    </xf>
    <xf numFmtId="14" fontId="4" fillId="2" borderId="9" xfId="1" applyNumberFormat="1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9" fontId="4" fillId="2" borderId="14" xfId="1" applyNumberFormat="1" applyFont="1" applyFill="1" applyBorder="1" applyAlignment="1" applyProtection="1">
      <alignment horizontal="left"/>
      <protection locked="0"/>
    </xf>
    <xf numFmtId="49" fontId="4" fillId="2" borderId="15" xfId="1" applyNumberFormat="1" applyFont="1" applyFill="1" applyBorder="1" applyAlignment="1" applyProtection="1">
      <alignment horizontal="left"/>
      <protection locked="0"/>
    </xf>
    <xf numFmtId="164" fontId="7" fillId="2" borderId="8" xfId="1" applyFont="1" applyFill="1" applyBorder="1" applyAlignment="1" applyProtection="1">
      <alignment horizontal="left"/>
      <protection locked="0"/>
    </xf>
    <xf numFmtId="164" fontId="7" fillId="2" borderId="9" xfId="1" applyFont="1" applyFill="1" applyBorder="1" applyAlignment="1" applyProtection="1">
      <alignment horizontal="left"/>
      <protection locked="0"/>
    </xf>
    <xf numFmtId="164" fontId="4" fillId="2" borderId="27" xfId="1" applyFont="1" applyFill="1" applyBorder="1" applyAlignment="1" applyProtection="1">
      <alignment horizontal="left"/>
      <protection locked="0"/>
    </xf>
    <xf numFmtId="164" fontId="4" fillId="2" borderId="39" xfId="1" applyFont="1" applyFill="1" applyBorder="1" applyAlignment="1" applyProtection="1">
      <alignment horizontal="left"/>
      <protection locked="0"/>
    </xf>
    <xf numFmtId="164" fontId="4" fillId="2" borderId="28" xfId="1" applyFont="1" applyFill="1" applyBorder="1" applyAlignment="1" applyProtection="1">
      <alignment horizontal="left"/>
      <protection locked="0"/>
    </xf>
  </cellXfs>
  <cellStyles count="2">
    <cellStyle name="Normaali" xfId="0" builtinId="0"/>
    <cellStyle name="Normaali_LohkoKaavio_4-5_makro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38100</xdr:rowOff>
    </xdr:from>
    <xdr:to>
      <xdr:col>3</xdr:col>
      <xdr:colOff>329767</xdr:colOff>
      <xdr:row>4</xdr:row>
      <xdr:rowOff>152400</xdr:rowOff>
    </xdr:to>
    <xdr:pic>
      <xdr:nvPicPr>
        <xdr:cNvPr id="2" name="Picture 1" descr="logo_bi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23825"/>
          <a:ext cx="767917" cy="714375"/>
        </a:xfrm>
        <a:prstGeom prst="rect">
          <a:avLst/>
        </a:prstGeom>
      </xdr:spPr>
    </xdr:pic>
    <xdr:clientData/>
  </xdr:twoCellAnchor>
  <xdr:oneCellAnchor>
    <xdr:from>
      <xdr:col>2</xdr:col>
      <xdr:colOff>9525</xdr:colOff>
      <xdr:row>28</xdr:row>
      <xdr:rowOff>38100</xdr:rowOff>
    </xdr:from>
    <xdr:ext cx="724102" cy="693420"/>
    <xdr:pic>
      <xdr:nvPicPr>
        <xdr:cNvPr id="3" name="Picture 1" descr="logo_big.png">
          <a:extLst>
            <a:ext uri="{FF2B5EF4-FFF2-40B4-BE49-F238E27FC236}">
              <a16:creationId xmlns:a16="http://schemas.microsoft.com/office/drawing/2014/main" id="{8C6DF5E0-0594-42D8-8B42-D2DEF67A3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845" y="220980"/>
          <a:ext cx="724102" cy="693420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55</xdr:row>
      <xdr:rowOff>38100</xdr:rowOff>
    </xdr:from>
    <xdr:ext cx="724102" cy="693420"/>
    <xdr:pic>
      <xdr:nvPicPr>
        <xdr:cNvPr id="4" name="Picture 1" descr="logo_big.png">
          <a:extLst>
            <a:ext uri="{FF2B5EF4-FFF2-40B4-BE49-F238E27FC236}">
              <a16:creationId xmlns:a16="http://schemas.microsoft.com/office/drawing/2014/main" id="{77F2C2E4-8F1D-4335-8648-7752F5CE2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845" y="5547360"/>
          <a:ext cx="724102" cy="693420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82</xdr:row>
      <xdr:rowOff>38100</xdr:rowOff>
    </xdr:from>
    <xdr:ext cx="724102" cy="693420"/>
    <xdr:pic>
      <xdr:nvPicPr>
        <xdr:cNvPr id="5" name="Picture 1" descr="logo_big.png">
          <a:extLst>
            <a:ext uri="{FF2B5EF4-FFF2-40B4-BE49-F238E27FC236}">
              <a16:creationId xmlns:a16="http://schemas.microsoft.com/office/drawing/2014/main" id="{55FEF02B-DA9D-4E86-BABA-88D5EA3C7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845" y="5547360"/>
          <a:ext cx="724102" cy="693420"/>
        </a:xfrm>
        <a:prstGeom prst="rect">
          <a:avLst/>
        </a:prstGeom>
      </xdr:spPr>
    </xdr:pic>
    <xdr:clientData/>
  </xdr:oneCellAnchor>
  <xdr:twoCellAnchor editAs="oneCell">
    <xdr:from>
      <xdr:col>2</xdr:col>
      <xdr:colOff>9525</xdr:colOff>
      <xdr:row>110</xdr:row>
      <xdr:rowOff>38100</xdr:rowOff>
    </xdr:from>
    <xdr:to>
      <xdr:col>3</xdr:col>
      <xdr:colOff>329767</xdr:colOff>
      <xdr:row>114</xdr:row>
      <xdr:rowOff>0</xdr:rowOff>
    </xdr:to>
    <xdr:pic>
      <xdr:nvPicPr>
        <xdr:cNvPr id="6" name="Picture 1" descr="logo_big.png">
          <a:extLst>
            <a:ext uri="{FF2B5EF4-FFF2-40B4-BE49-F238E27FC236}">
              <a16:creationId xmlns:a16="http://schemas.microsoft.com/office/drawing/2014/main" id="{A768F524-2680-4A3E-997E-2E240F725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845" y="220980"/>
          <a:ext cx="724102" cy="693420"/>
        </a:xfrm>
        <a:prstGeom prst="rect">
          <a:avLst/>
        </a:prstGeom>
      </xdr:spPr>
    </xdr:pic>
    <xdr:clientData/>
  </xdr:twoCellAnchor>
  <xdr:oneCellAnchor>
    <xdr:from>
      <xdr:col>2</xdr:col>
      <xdr:colOff>9525</xdr:colOff>
      <xdr:row>137</xdr:row>
      <xdr:rowOff>38100</xdr:rowOff>
    </xdr:from>
    <xdr:ext cx="724102" cy="693420"/>
    <xdr:pic>
      <xdr:nvPicPr>
        <xdr:cNvPr id="7" name="Picture 1" descr="logo_big.png">
          <a:extLst>
            <a:ext uri="{FF2B5EF4-FFF2-40B4-BE49-F238E27FC236}">
              <a16:creationId xmlns:a16="http://schemas.microsoft.com/office/drawing/2014/main" id="{B14EFEFD-E1AD-494D-862B-A4473CCE8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845" y="5547360"/>
          <a:ext cx="724102" cy="693420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164</xdr:row>
      <xdr:rowOff>38100</xdr:rowOff>
    </xdr:from>
    <xdr:ext cx="724102" cy="693420"/>
    <xdr:pic>
      <xdr:nvPicPr>
        <xdr:cNvPr id="8" name="Picture 1" descr="logo_big.png">
          <a:extLst>
            <a:ext uri="{FF2B5EF4-FFF2-40B4-BE49-F238E27FC236}">
              <a16:creationId xmlns:a16="http://schemas.microsoft.com/office/drawing/2014/main" id="{B7587B8C-27C6-48DF-A5C1-ABDCBDB2F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845" y="10690860"/>
          <a:ext cx="724102" cy="693420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191</xdr:row>
      <xdr:rowOff>38100</xdr:rowOff>
    </xdr:from>
    <xdr:ext cx="724102" cy="693420"/>
    <xdr:pic>
      <xdr:nvPicPr>
        <xdr:cNvPr id="9" name="Picture 1" descr="logo_big.png">
          <a:extLst>
            <a:ext uri="{FF2B5EF4-FFF2-40B4-BE49-F238E27FC236}">
              <a16:creationId xmlns:a16="http://schemas.microsoft.com/office/drawing/2014/main" id="{0F8ECEBF-31B0-4A5E-9D17-795C0AD2A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845" y="15834360"/>
          <a:ext cx="724102" cy="693420"/>
        </a:xfrm>
        <a:prstGeom prst="rect">
          <a:avLst/>
        </a:prstGeom>
      </xdr:spPr>
    </xdr:pic>
    <xdr:clientData/>
  </xdr:oneCellAnchor>
  <xdr:twoCellAnchor editAs="oneCell">
    <xdr:from>
      <xdr:col>2</xdr:col>
      <xdr:colOff>9525</xdr:colOff>
      <xdr:row>219</xdr:row>
      <xdr:rowOff>38100</xdr:rowOff>
    </xdr:from>
    <xdr:to>
      <xdr:col>3</xdr:col>
      <xdr:colOff>329767</xdr:colOff>
      <xdr:row>223</xdr:row>
      <xdr:rowOff>0</xdr:rowOff>
    </xdr:to>
    <xdr:pic>
      <xdr:nvPicPr>
        <xdr:cNvPr id="10" name="Picture 1" descr="logo_big.png">
          <a:extLst>
            <a:ext uri="{FF2B5EF4-FFF2-40B4-BE49-F238E27FC236}">
              <a16:creationId xmlns:a16="http://schemas.microsoft.com/office/drawing/2014/main" id="{19AE7E9E-D703-4DD6-B5A3-DDBCECEA1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845" y="220980"/>
          <a:ext cx="724102" cy="693420"/>
        </a:xfrm>
        <a:prstGeom prst="rect">
          <a:avLst/>
        </a:prstGeom>
      </xdr:spPr>
    </xdr:pic>
    <xdr:clientData/>
  </xdr:twoCellAnchor>
  <xdr:oneCellAnchor>
    <xdr:from>
      <xdr:col>2</xdr:col>
      <xdr:colOff>9525</xdr:colOff>
      <xdr:row>246</xdr:row>
      <xdr:rowOff>38100</xdr:rowOff>
    </xdr:from>
    <xdr:ext cx="724102" cy="693420"/>
    <xdr:pic>
      <xdr:nvPicPr>
        <xdr:cNvPr id="11" name="Picture 1" descr="logo_big.png">
          <a:extLst>
            <a:ext uri="{FF2B5EF4-FFF2-40B4-BE49-F238E27FC236}">
              <a16:creationId xmlns:a16="http://schemas.microsoft.com/office/drawing/2014/main" id="{D2C77E83-31DE-4A48-8C47-EB0C11BA9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845" y="5547360"/>
          <a:ext cx="724102" cy="6934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73"/>
  <sheetViews>
    <sheetView tabSelected="1" workbookViewId="0"/>
  </sheetViews>
  <sheetFormatPr defaultRowHeight="14.4"/>
  <cols>
    <col min="1" max="1" width="2.109375" customWidth="1"/>
    <col min="2" max="2" width="1.88671875" customWidth="1"/>
    <col min="3" max="3" width="5.88671875" customWidth="1"/>
    <col min="4" max="4" width="6.21875" customWidth="1"/>
    <col min="5" max="5" width="12.21875" customWidth="1"/>
    <col min="6" max="6" width="18.33203125" customWidth="1"/>
    <col min="7" max="7" width="3.77734375" customWidth="1"/>
    <col min="8" max="12" width="6.109375" customWidth="1"/>
    <col min="13" max="16" width="3.77734375" customWidth="1"/>
    <col min="17" max="17" width="1.88671875" customWidth="1"/>
  </cols>
  <sheetData>
    <row r="2" spans="2:17" ht="15" thickBot="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2:17">
      <c r="B3" s="4"/>
      <c r="C3" s="5"/>
      <c r="D3" s="5"/>
      <c r="E3" s="6" t="s">
        <v>0</v>
      </c>
      <c r="F3" s="5"/>
      <c r="G3" s="5"/>
      <c r="H3" s="5"/>
      <c r="I3" s="77" t="s">
        <v>1</v>
      </c>
      <c r="J3" s="78"/>
      <c r="K3" s="65"/>
      <c r="L3" s="79">
        <v>42854</v>
      </c>
      <c r="M3" s="79"/>
      <c r="N3" s="79"/>
      <c r="O3" s="79"/>
      <c r="P3" s="80"/>
      <c r="Q3" s="7"/>
    </row>
    <row r="4" spans="2:17" ht="16.2" thickBot="1">
      <c r="B4" s="4"/>
      <c r="C4" s="5"/>
      <c r="D4" s="5"/>
      <c r="E4" s="8" t="s">
        <v>70</v>
      </c>
      <c r="F4" s="5"/>
      <c r="G4" s="5"/>
      <c r="H4" s="5"/>
      <c r="I4" s="81" t="s">
        <v>2</v>
      </c>
      <c r="J4" s="82"/>
      <c r="K4" s="83"/>
      <c r="L4" s="84" t="s">
        <v>66</v>
      </c>
      <c r="M4" s="84"/>
      <c r="N4" s="84"/>
      <c r="O4" s="84"/>
      <c r="P4" s="85"/>
      <c r="Q4" s="7"/>
    </row>
    <row r="5" spans="2:17" ht="15" thickBot="1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</row>
    <row r="6" spans="2:17">
      <c r="B6" s="4"/>
      <c r="C6" s="9" t="s">
        <v>3</v>
      </c>
      <c r="D6" s="86" t="s">
        <v>36</v>
      </c>
      <c r="E6" s="86"/>
      <c r="F6" s="87"/>
      <c r="G6" s="5"/>
      <c r="H6" s="9" t="s">
        <v>3</v>
      </c>
      <c r="I6" s="86" t="s">
        <v>35</v>
      </c>
      <c r="J6" s="86"/>
      <c r="K6" s="86"/>
      <c r="L6" s="86"/>
      <c r="M6" s="86"/>
      <c r="N6" s="86"/>
      <c r="O6" s="86"/>
      <c r="P6" s="87"/>
      <c r="Q6" s="7"/>
    </row>
    <row r="7" spans="2:17">
      <c r="B7" s="4"/>
      <c r="C7" s="10" t="s">
        <v>4</v>
      </c>
      <c r="D7" s="69" t="s">
        <v>53</v>
      </c>
      <c r="E7" s="69"/>
      <c r="F7" s="70"/>
      <c r="G7" s="5"/>
      <c r="H7" s="10" t="s">
        <v>5</v>
      </c>
      <c r="I7" s="69" t="s">
        <v>54</v>
      </c>
      <c r="J7" s="69"/>
      <c r="K7" s="69"/>
      <c r="L7" s="69"/>
      <c r="M7" s="69"/>
      <c r="N7" s="69"/>
      <c r="O7" s="69"/>
      <c r="P7" s="70"/>
      <c r="Q7" s="7"/>
    </row>
    <row r="8" spans="2:17">
      <c r="B8" s="4"/>
      <c r="C8" s="10" t="s">
        <v>6</v>
      </c>
      <c r="D8" s="69" t="s">
        <v>55</v>
      </c>
      <c r="E8" s="69"/>
      <c r="F8" s="70"/>
      <c r="G8" s="5"/>
      <c r="H8" s="10" t="s">
        <v>7</v>
      </c>
      <c r="I8" s="69" t="s">
        <v>56</v>
      </c>
      <c r="J8" s="69"/>
      <c r="K8" s="69"/>
      <c r="L8" s="69"/>
      <c r="M8" s="69"/>
      <c r="N8" s="69"/>
      <c r="O8" s="69"/>
      <c r="P8" s="70"/>
      <c r="Q8" s="7"/>
    </row>
    <row r="9" spans="2:17">
      <c r="B9" s="4"/>
      <c r="C9" s="10" t="s">
        <v>8</v>
      </c>
      <c r="D9" s="69" t="s">
        <v>57</v>
      </c>
      <c r="E9" s="69"/>
      <c r="F9" s="70"/>
      <c r="G9" s="5"/>
      <c r="H9" s="10" t="s">
        <v>9</v>
      </c>
      <c r="I9" s="69" t="s">
        <v>58</v>
      </c>
      <c r="J9" s="69"/>
      <c r="K9" s="69"/>
      <c r="L9" s="69"/>
      <c r="M9" s="69"/>
      <c r="N9" s="69"/>
      <c r="O9" s="69"/>
      <c r="P9" s="70"/>
      <c r="Q9" s="7"/>
    </row>
    <row r="10" spans="2:17">
      <c r="B10" s="4"/>
      <c r="C10" s="71" t="s">
        <v>10</v>
      </c>
      <c r="D10" s="72"/>
      <c r="E10" s="72"/>
      <c r="F10" s="73"/>
      <c r="G10" s="5"/>
      <c r="H10" s="71" t="s">
        <v>10</v>
      </c>
      <c r="I10" s="72"/>
      <c r="J10" s="72"/>
      <c r="K10" s="72"/>
      <c r="L10" s="72"/>
      <c r="M10" s="72"/>
      <c r="N10" s="72"/>
      <c r="O10" s="72"/>
      <c r="P10" s="73"/>
      <c r="Q10" s="7"/>
    </row>
    <row r="11" spans="2:17">
      <c r="B11" s="4"/>
      <c r="C11" s="11"/>
      <c r="D11" s="69" t="s">
        <v>53</v>
      </c>
      <c r="E11" s="69"/>
      <c r="F11" s="70"/>
      <c r="G11" s="5"/>
      <c r="H11" s="11"/>
      <c r="I11" s="69" t="s">
        <v>54</v>
      </c>
      <c r="J11" s="69"/>
      <c r="K11" s="69"/>
      <c r="L11" s="69"/>
      <c r="M11" s="69"/>
      <c r="N11" s="69"/>
      <c r="O11" s="69"/>
      <c r="P11" s="70"/>
      <c r="Q11" s="7"/>
    </row>
    <row r="12" spans="2:17" ht="15" thickBot="1">
      <c r="B12" s="4"/>
      <c r="C12" s="12"/>
      <c r="D12" s="74" t="s">
        <v>55</v>
      </c>
      <c r="E12" s="74"/>
      <c r="F12" s="75"/>
      <c r="G12" s="5"/>
      <c r="H12" s="12"/>
      <c r="I12" s="74" t="s">
        <v>59</v>
      </c>
      <c r="J12" s="74"/>
      <c r="K12" s="74"/>
      <c r="L12" s="74"/>
      <c r="M12" s="74"/>
      <c r="N12" s="74"/>
      <c r="O12" s="74"/>
      <c r="P12" s="75"/>
      <c r="Q12" s="7"/>
    </row>
    <row r="13" spans="2:17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7"/>
    </row>
    <row r="14" spans="2:17" ht="15" thickBot="1">
      <c r="B14" s="4"/>
      <c r="C14" s="13" t="s">
        <v>11</v>
      </c>
      <c r="D14" s="5"/>
      <c r="E14" s="5"/>
      <c r="F14" s="5"/>
      <c r="G14" s="5"/>
      <c r="H14" s="14" t="s">
        <v>12</v>
      </c>
      <c r="I14" s="14" t="s">
        <v>13</v>
      </c>
      <c r="J14" s="14" t="s">
        <v>14</v>
      </c>
      <c r="K14" s="14" t="s">
        <v>15</v>
      </c>
      <c r="L14" s="14" t="s">
        <v>16</v>
      </c>
      <c r="M14" s="76" t="s">
        <v>17</v>
      </c>
      <c r="N14" s="76"/>
      <c r="O14" s="14" t="s">
        <v>18</v>
      </c>
      <c r="P14" s="14" t="s">
        <v>19</v>
      </c>
      <c r="Q14" s="7"/>
    </row>
    <row r="15" spans="2:17">
      <c r="B15" s="4"/>
      <c r="C15" s="16" t="s">
        <v>20</v>
      </c>
      <c r="D15" s="65" t="str">
        <f>IF(D7&lt;&gt;"",D7,"")</f>
        <v>JARNO LEHTONEN</v>
      </c>
      <c r="E15" s="66"/>
      <c r="F15" s="67" t="str">
        <f>IF(I7&lt;&gt;"",I7,"")</f>
        <v>TOMMI SIDOROFF</v>
      </c>
      <c r="G15" s="68"/>
      <c r="H15" s="17">
        <v>10</v>
      </c>
      <c r="I15" s="18">
        <v>-5</v>
      </c>
      <c r="J15" s="18">
        <v>-9</v>
      </c>
      <c r="K15" s="18">
        <v>-8</v>
      </c>
      <c r="L15" s="19"/>
      <c r="M15" s="20">
        <f>IF(ISBLANK(H15),"",COUNTIF(H15:L15,"&gt;=0"))</f>
        <v>1</v>
      </c>
      <c r="N15" s="21">
        <f>IF(ISBLANK(H15),"",IF(LEFT(H15)="-",1,0)+IF(LEFT(I15)="-",1,0)+IF(LEFT(J15)="-",1,0)+IF(LEFT(K15)="-",1,0)+IF(LEFT(L15)="-",1,0))</f>
        <v>3</v>
      </c>
      <c r="O15" s="22" t="str">
        <f>IF(M15=3,1,"")</f>
        <v/>
      </c>
      <c r="P15" s="21">
        <f>IF(N15=3,1,"")</f>
        <v>1</v>
      </c>
      <c r="Q15" s="7"/>
    </row>
    <row r="16" spans="2:17">
      <c r="B16" s="4"/>
      <c r="C16" s="23" t="s">
        <v>21</v>
      </c>
      <c r="D16" s="52" t="str">
        <f>IF(D9&lt;&gt;"",D9,"")</f>
        <v>HARRI SASSI</v>
      </c>
      <c r="E16" s="53"/>
      <c r="F16" s="54" t="str">
        <f>IF(I9&lt;&gt;"",I9,"")</f>
        <v>MARKUS PERKKIÖ</v>
      </c>
      <c r="G16" s="55"/>
      <c r="H16" s="24">
        <v>-9</v>
      </c>
      <c r="I16" s="25">
        <v>7</v>
      </c>
      <c r="J16" s="25">
        <v>4</v>
      </c>
      <c r="K16" s="25">
        <v>-2</v>
      </c>
      <c r="L16" s="26">
        <v>8</v>
      </c>
      <c r="M16" s="27">
        <f t="shared" ref="M16:M21" si="0">IF(ISBLANK(H16),"",COUNTIF(H16:L16,"&gt;=0"))</f>
        <v>3</v>
      </c>
      <c r="N16" s="28">
        <f t="shared" ref="N16:N20" si="1">IF(ISBLANK(H16),"",IF(LEFT(H16)="-",1,0)+IF(LEFT(I16)="-",1,0)+IF(LEFT(J16)="-",1,0)+IF(LEFT(K16)="-",1,0)+IF(LEFT(L16)="-",1,0))</f>
        <v>2</v>
      </c>
      <c r="O16" s="29">
        <f t="shared" ref="O16:P21" si="2">IF(M16=3,1,"")</f>
        <v>1</v>
      </c>
      <c r="P16" s="28" t="str">
        <f t="shared" si="2"/>
        <v/>
      </c>
      <c r="Q16" s="7"/>
    </row>
    <row r="17" spans="2:17">
      <c r="B17" s="4"/>
      <c r="C17" s="23" t="s">
        <v>22</v>
      </c>
      <c r="D17" s="52" t="str">
        <f>IF(D8&lt;&gt;"",D8,"")</f>
        <v>KARI SAARINEN</v>
      </c>
      <c r="E17" s="53"/>
      <c r="F17" s="54" t="str">
        <f>IF(I8&lt;&gt;"",I8,"")</f>
        <v>CHRISTIAN PALOMAA</v>
      </c>
      <c r="G17" s="55"/>
      <c r="H17" s="24">
        <v>-5</v>
      </c>
      <c r="I17" s="25">
        <v>9</v>
      </c>
      <c r="J17" s="25">
        <v>10</v>
      </c>
      <c r="K17" s="25">
        <v>8</v>
      </c>
      <c r="L17" s="26"/>
      <c r="M17" s="27">
        <f t="shared" si="0"/>
        <v>3</v>
      </c>
      <c r="N17" s="28">
        <f t="shared" si="1"/>
        <v>1</v>
      </c>
      <c r="O17" s="29">
        <f t="shared" si="2"/>
        <v>1</v>
      </c>
      <c r="P17" s="28" t="str">
        <f t="shared" si="2"/>
        <v/>
      </c>
      <c r="Q17" s="7"/>
    </row>
    <row r="18" spans="2:17">
      <c r="B18" s="4"/>
      <c r="C18" s="23" t="s">
        <v>23</v>
      </c>
      <c r="D18" s="52" t="str">
        <f>IF(D7&lt;&gt;"",D7,"")</f>
        <v>JARNO LEHTONEN</v>
      </c>
      <c r="E18" s="53"/>
      <c r="F18" s="54" t="str">
        <f>IF(I9&lt;&gt;"",I9,"")</f>
        <v>MARKUS PERKKIÖ</v>
      </c>
      <c r="G18" s="55"/>
      <c r="H18" s="24">
        <v>-7</v>
      </c>
      <c r="I18" s="25">
        <v>6</v>
      </c>
      <c r="J18" s="25">
        <v>-6</v>
      </c>
      <c r="K18" s="25">
        <v>10</v>
      </c>
      <c r="L18" s="26">
        <v>-9</v>
      </c>
      <c r="M18" s="27">
        <f t="shared" si="0"/>
        <v>2</v>
      </c>
      <c r="N18" s="28">
        <f t="shared" si="1"/>
        <v>3</v>
      </c>
      <c r="O18" s="29" t="str">
        <f t="shared" si="2"/>
        <v/>
      </c>
      <c r="P18" s="28">
        <f t="shared" si="2"/>
        <v>1</v>
      </c>
      <c r="Q18" s="7"/>
    </row>
    <row r="19" spans="2:17">
      <c r="B19" s="4"/>
      <c r="C19" s="23" t="s">
        <v>24</v>
      </c>
      <c r="D19" s="52" t="str">
        <f>IF(D8&lt;&gt;"",D8,"")</f>
        <v>KARI SAARINEN</v>
      </c>
      <c r="E19" s="53"/>
      <c r="F19" s="54" t="str">
        <f>IF(I7&lt;&gt;"",I7,"")</f>
        <v>TOMMI SIDOROFF</v>
      </c>
      <c r="G19" s="55"/>
      <c r="H19" s="24">
        <v>-6</v>
      </c>
      <c r="I19" s="25">
        <v>-6</v>
      </c>
      <c r="J19" s="25">
        <v>-7</v>
      </c>
      <c r="K19" s="25"/>
      <c r="L19" s="26"/>
      <c r="M19" s="27">
        <f t="shared" si="0"/>
        <v>0</v>
      </c>
      <c r="N19" s="28">
        <f t="shared" si="1"/>
        <v>3</v>
      </c>
      <c r="O19" s="29" t="str">
        <f t="shared" si="2"/>
        <v/>
      </c>
      <c r="P19" s="28">
        <f t="shared" si="2"/>
        <v>1</v>
      </c>
      <c r="Q19" s="7"/>
    </row>
    <row r="20" spans="2:17">
      <c r="B20" s="4"/>
      <c r="C20" s="23" t="s">
        <v>25</v>
      </c>
      <c r="D20" s="52" t="str">
        <f>IF(D9&lt;&gt;"",D9,"")</f>
        <v>HARRI SASSI</v>
      </c>
      <c r="E20" s="53"/>
      <c r="F20" s="54" t="str">
        <f>IF(I8&lt;&gt;"",I8,"")</f>
        <v>CHRISTIAN PALOMAA</v>
      </c>
      <c r="G20" s="55"/>
      <c r="H20" s="30">
        <v>10</v>
      </c>
      <c r="I20" s="25">
        <v>12</v>
      </c>
      <c r="J20" s="25">
        <v>4</v>
      </c>
      <c r="K20" s="25"/>
      <c r="L20" s="26"/>
      <c r="M20" s="27">
        <f t="shared" si="0"/>
        <v>3</v>
      </c>
      <c r="N20" s="28">
        <f t="shared" si="1"/>
        <v>0</v>
      </c>
      <c r="O20" s="29">
        <f t="shared" si="2"/>
        <v>1</v>
      </c>
      <c r="P20" s="28" t="str">
        <f t="shared" si="2"/>
        <v/>
      </c>
      <c r="Q20" s="7"/>
    </row>
    <row r="21" spans="2:17" ht="15" thickBot="1">
      <c r="B21" s="4"/>
      <c r="C21" s="31" t="s">
        <v>26</v>
      </c>
      <c r="D21" s="56" t="str">
        <f>IF(D11&lt;&gt;"",D11 &amp; " / " &amp; D12,"")</f>
        <v>JARNO LEHTONEN / KARI SAARINEN</v>
      </c>
      <c r="E21" s="57"/>
      <c r="F21" s="58" t="str">
        <f>IF(I11&lt;&gt;"",I11 &amp; " / " &amp; I12,"")</f>
        <v>TOMMI SIDOROFF / TEEMU OINAS</v>
      </c>
      <c r="G21" s="59"/>
      <c r="H21" s="32">
        <v>-8</v>
      </c>
      <c r="I21" s="33">
        <v>-7</v>
      </c>
      <c r="J21" s="33">
        <v>-6</v>
      </c>
      <c r="K21" s="33"/>
      <c r="L21" s="34"/>
      <c r="M21" s="35">
        <f t="shared" si="0"/>
        <v>0</v>
      </c>
      <c r="N21" s="36">
        <f>IF(ISBLANK(H21),"",IF(LEFT(H21)="-",1,0)+IF(LEFT(I21)="-",1,0)+IF(LEFT(J21)="-",1,0)+IF(LEFT(K21)="-",1,0)+IF(LEFT(L21)="-",1,0))</f>
        <v>3</v>
      </c>
      <c r="O21" s="37" t="str">
        <f t="shared" si="2"/>
        <v/>
      </c>
      <c r="P21" s="36">
        <f t="shared" si="2"/>
        <v>1</v>
      </c>
      <c r="Q21" s="7"/>
    </row>
    <row r="22" spans="2:17" ht="18.600000000000001" thickBot="1">
      <c r="B22" s="4"/>
      <c r="C22" s="38"/>
      <c r="D22" s="38"/>
      <c r="E22" s="38"/>
      <c r="F22" s="38"/>
      <c r="G22" s="38"/>
      <c r="H22" s="39"/>
      <c r="I22" s="39"/>
      <c r="J22" s="40"/>
      <c r="K22" s="60" t="s">
        <v>27</v>
      </c>
      <c r="L22" s="61"/>
      <c r="M22" s="41">
        <f>COUNTIF(M15:M21,"=3")</f>
        <v>3</v>
      </c>
      <c r="N22" s="42">
        <f>COUNTIF(N15:N21,"=3")</f>
        <v>4</v>
      </c>
      <c r="O22" s="43">
        <f>SUM(O15:O21)</f>
        <v>3</v>
      </c>
      <c r="P22" s="44">
        <f>SUM(P15:P21)</f>
        <v>4</v>
      </c>
      <c r="Q22" s="7"/>
    </row>
    <row r="23" spans="2:17">
      <c r="B23" s="4"/>
      <c r="C23" s="45" t="s">
        <v>28</v>
      </c>
      <c r="D23" s="38"/>
      <c r="E23" s="38"/>
      <c r="F23" s="38"/>
      <c r="G23" s="38"/>
      <c r="H23" s="38"/>
      <c r="I23" s="38"/>
      <c r="J23" s="38"/>
      <c r="K23" s="38"/>
      <c r="L23" s="38"/>
      <c r="M23" s="5"/>
      <c r="N23" s="5"/>
      <c r="O23" s="5"/>
      <c r="P23" s="5"/>
      <c r="Q23" s="7"/>
    </row>
    <row r="24" spans="2:17">
      <c r="B24" s="4"/>
      <c r="C24" s="46" t="s">
        <v>29</v>
      </c>
      <c r="D24" s="46"/>
      <c r="E24" s="47"/>
      <c r="F24" s="46" t="s">
        <v>30</v>
      </c>
      <c r="G24" s="46"/>
      <c r="H24" s="46" t="s">
        <v>31</v>
      </c>
      <c r="I24" s="45"/>
      <c r="J24" s="45"/>
      <c r="L24" s="62" t="s">
        <v>32</v>
      </c>
      <c r="M24" s="62"/>
      <c r="N24" s="62"/>
      <c r="O24" s="62"/>
      <c r="P24" s="62"/>
      <c r="Q24" s="7"/>
    </row>
    <row r="25" spans="2:17" ht="21.6" thickBot="1">
      <c r="B25" s="4"/>
      <c r="C25" s="63" t="s">
        <v>33</v>
      </c>
      <c r="D25" s="63"/>
      <c r="E25" s="63"/>
      <c r="F25" s="63" t="s">
        <v>33</v>
      </c>
      <c r="G25" s="63"/>
      <c r="H25" s="63" t="s">
        <v>33</v>
      </c>
      <c r="I25" s="63"/>
      <c r="J25" s="63"/>
      <c r="K25" s="63"/>
      <c r="L25" s="64" t="str">
        <f>IF(O22=5,D6,IF(P22=5,I6,IF(O22=4,IF(P22=3,D6,""),IF(P22=4,IF(O22=3,I6,""),""))))</f>
        <v>OPT-86 3</v>
      </c>
      <c r="M25" s="64"/>
      <c r="N25" s="64"/>
      <c r="O25" s="64"/>
      <c r="P25" s="64"/>
      <c r="Q25" s="7"/>
    </row>
    <row r="26" spans="2:17"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50"/>
    </row>
    <row r="29" spans="2:17" ht="15" thickBot="1"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3"/>
    </row>
    <row r="30" spans="2:17">
      <c r="B30" s="4"/>
      <c r="C30" s="5"/>
      <c r="D30" s="5"/>
      <c r="E30" s="6" t="s">
        <v>0</v>
      </c>
      <c r="F30" s="5"/>
      <c r="G30" s="5"/>
      <c r="H30" s="5"/>
      <c r="I30" s="77" t="s">
        <v>1</v>
      </c>
      <c r="J30" s="78"/>
      <c r="K30" s="65"/>
      <c r="L30" s="79">
        <v>42854</v>
      </c>
      <c r="M30" s="79"/>
      <c r="N30" s="79"/>
      <c r="O30" s="79"/>
      <c r="P30" s="80"/>
      <c r="Q30" s="7"/>
    </row>
    <row r="31" spans="2:17" ht="16.2" thickBot="1">
      <c r="B31" s="4"/>
      <c r="C31" s="5"/>
      <c r="D31" s="5"/>
      <c r="E31" s="8" t="s">
        <v>70</v>
      </c>
      <c r="F31" s="5"/>
      <c r="G31" s="5"/>
      <c r="H31" s="5"/>
      <c r="I31" s="81" t="s">
        <v>2</v>
      </c>
      <c r="J31" s="82"/>
      <c r="K31" s="83"/>
      <c r="L31" s="84" t="s">
        <v>66</v>
      </c>
      <c r="M31" s="84"/>
      <c r="N31" s="84"/>
      <c r="O31" s="84"/>
      <c r="P31" s="85"/>
      <c r="Q31" s="7"/>
    </row>
    <row r="32" spans="2:17" ht="15" thickBot="1"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7"/>
    </row>
    <row r="33" spans="2:17">
      <c r="B33" s="4"/>
      <c r="C33" s="9" t="s">
        <v>3</v>
      </c>
      <c r="D33" s="86" t="s">
        <v>37</v>
      </c>
      <c r="E33" s="86"/>
      <c r="F33" s="87"/>
      <c r="G33" s="5"/>
      <c r="H33" s="9" t="s">
        <v>3</v>
      </c>
      <c r="I33" s="86" t="s">
        <v>38</v>
      </c>
      <c r="J33" s="86"/>
      <c r="K33" s="86"/>
      <c r="L33" s="86"/>
      <c r="M33" s="86"/>
      <c r="N33" s="86"/>
      <c r="O33" s="86"/>
      <c r="P33" s="87"/>
      <c r="Q33" s="7"/>
    </row>
    <row r="34" spans="2:17">
      <c r="B34" s="4"/>
      <c r="C34" s="10" t="s">
        <v>4</v>
      </c>
      <c r="D34" s="69" t="s">
        <v>47</v>
      </c>
      <c r="E34" s="69"/>
      <c r="F34" s="70"/>
      <c r="G34" s="5"/>
      <c r="H34" s="10" t="s">
        <v>5</v>
      </c>
      <c r="I34" s="69" t="s">
        <v>48</v>
      </c>
      <c r="J34" s="69"/>
      <c r="K34" s="69"/>
      <c r="L34" s="69"/>
      <c r="M34" s="69"/>
      <c r="N34" s="69"/>
      <c r="O34" s="69"/>
      <c r="P34" s="70"/>
      <c r="Q34" s="7"/>
    </row>
    <row r="35" spans="2:17">
      <c r="B35" s="4"/>
      <c r="C35" s="10" t="s">
        <v>6</v>
      </c>
      <c r="D35" s="69" t="s">
        <v>49</v>
      </c>
      <c r="E35" s="69"/>
      <c r="F35" s="70"/>
      <c r="G35" s="5"/>
      <c r="H35" s="10" t="s">
        <v>7</v>
      </c>
      <c r="I35" s="69" t="s">
        <v>52</v>
      </c>
      <c r="J35" s="69"/>
      <c r="K35" s="69"/>
      <c r="L35" s="69"/>
      <c r="M35" s="69"/>
      <c r="N35" s="69"/>
      <c r="O35" s="69"/>
      <c r="P35" s="70"/>
      <c r="Q35" s="7"/>
    </row>
    <row r="36" spans="2:17">
      <c r="B36" s="4"/>
      <c r="C36" s="10" t="s">
        <v>8</v>
      </c>
      <c r="D36" s="69" t="s">
        <v>50</v>
      </c>
      <c r="E36" s="69"/>
      <c r="F36" s="70"/>
      <c r="G36" s="5"/>
      <c r="H36" s="10" t="s">
        <v>9</v>
      </c>
      <c r="I36" s="69" t="s">
        <v>51</v>
      </c>
      <c r="J36" s="69"/>
      <c r="K36" s="69"/>
      <c r="L36" s="69"/>
      <c r="M36" s="69"/>
      <c r="N36" s="69"/>
      <c r="O36" s="69"/>
      <c r="P36" s="70"/>
      <c r="Q36" s="7"/>
    </row>
    <row r="37" spans="2:17">
      <c r="B37" s="4"/>
      <c r="C37" s="71" t="s">
        <v>10</v>
      </c>
      <c r="D37" s="72"/>
      <c r="E37" s="72"/>
      <c r="F37" s="73"/>
      <c r="G37" s="5"/>
      <c r="H37" s="71" t="s">
        <v>10</v>
      </c>
      <c r="I37" s="72"/>
      <c r="J37" s="72"/>
      <c r="K37" s="72"/>
      <c r="L37" s="72"/>
      <c r="M37" s="72"/>
      <c r="N37" s="72"/>
      <c r="O37" s="72"/>
      <c r="P37" s="73"/>
      <c r="Q37" s="7"/>
    </row>
    <row r="38" spans="2:17">
      <c r="B38" s="4"/>
      <c r="C38" s="11"/>
      <c r="D38" s="69"/>
      <c r="E38" s="69"/>
      <c r="F38" s="70"/>
      <c r="G38" s="5"/>
      <c r="H38" s="11"/>
      <c r="I38" s="69"/>
      <c r="J38" s="69"/>
      <c r="K38" s="69"/>
      <c r="L38" s="69"/>
      <c r="M38" s="69"/>
      <c r="N38" s="69"/>
      <c r="O38" s="69"/>
      <c r="P38" s="70"/>
      <c r="Q38" s="7"/>
    </row>
    <row r="39" spans="2:17" ht="15" thickBot="1">
      <c r="B39" s="4"/>
      <c r="C39" s="12"/>
      <c r="D39" s="74"/>
      <c r="E39" s="74"/>
      <c r="F39" s="75"/>
      <c r="G39" s="5"/>
      <c r="H39" s="12"/>
      <c r="I39" s="74"/>
      <c r="J39" s="74"/>
      <c r="K39" s="74"/>
      <c r="L39" s="74"/>
      <c r="M39" s="74"/>
      <c r="N39" s="74"/>
      <c r="O39" s="74"/>
      <c r="P39" s="75"/>
      <c r="Q39" s="7"/>
    </row>
    <row r="40" spans="2:17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7"/>
    </row>
    <row r="41" spans="2:17" ht="15" thickBot="1">
      <c r="B41" s="4"/>
      <c r="C41" s="13" t="s">
        <v>11</v>
      </c>
      <c r="D41" s="5"/>
      <c r="E41" s="5"/>
      <c r="F41" s="5"/>
      <c r="G41" s="5"/>
      <c r="H41" s="15" t="s">
        <v>12</v>
      </c>
      <c r="I41" s="15" t="s">
        <v>13</v>
      </c>
      <c r="J41" s="15" t="s">
        <v>14</v>
      </c>
      <c r="K41" s="15" t="s">
        <v>15</v>
      </c>
      <c r="L41" s="15" t="s">
        <v>16</v>
      </c>
      <c r="M41" s="76" t="s">
        <v>17</v>
      </c>
      <c r="N41" s="76"/>
      <c r="O41" s="15" t="s">
        <v>18</v>
      </c>
      <c r="P41" s="15" t="s">
        <v>19</v>
      </c>
      <c r="Q41" s="7"/>
    </row>
    <row r="42" spans="2:17">
      <c r="B42" s="4"/>
      <c r="C42" s="16" t="s">
        <v>20</v>
      </c>
      <c r="D42" s="65" t="str">
        <f>IF(D34&lt;&gt;"",D34,"")</f>
        <v>AARNE KYLÄKALLIO</v>
      </c>
      <c r="E42" s="66"/>
      <c r="F42" s="67" t="str">
        <f>IF(I34&lt;&gt;"",I34,"")</f>
        <v>XISHENG CONG</v>
      </c>
      <c r="G42" s="68"/>
      <c r="H42" s="17">
        <v>9</v>
      </c>
      <c r="I42" s="18">
        <v>7</v>
      </c>
      <c r="J42" s="18">
        <v>7</v>
      </c>
      <c r="K42" s="18"/>
      <c r="L42" s="19"/>
      <c r="M42" s="20">
        <f>IF(ISBLANK(H42),"",COUNTIF(H42:L42,"&gt;=0"))</f>
        <v>3</v>
      </c>
      <c r="N42" s="21">
        <f>IF(ISBLANK(H42),"",IF(LEFT(H42)="-",1,0)+IF(LEFT(I42)="-",1,0)+IF(LEFT(J42)="-",1,0)+IF(LEFT(K42)="-",1,0)+IF(LEFT(L42)="-",1,0))</f>
        <v>0</v>
      </c>
      <c r="O42" s="22">
        <f>IF(M42=3,1,"")</f>
        <v>1</v>
      </c>
      <c r="P42" s="21" t="str">
        <f>IF(N42=3,1,"")</f>
        <v/>
      </c>
      <c r="Q42" s="7"/>
    </row>
    <row r="43" spans="2:17">
      <c r="B43" s="4"/>
      <c r="C43" s="23" t="s">
        <v>21</v>
      </c>
      <c r="D43" s="52" t="str">
        <f>IF(D36&lt;&gt;"",D36,"")</f>
        <v>TATU PITKÄNEN</v>
      </c>
      <c r="E43" s="53"/>
      <c r="F43" s="54" t="str">
        <f>IF(I36&lt;&gt;"",I36,"")</f>
        <v>MEELIS KÄRNER</v>
      </c>
      <c r="G43" s="55"/>
      <c r="H43" s="24">
        <v>8</v>
      </c>
      <c r="I43" s="25">
        <v>-6</v>
      </c>
      <c r="J43" s="25">
        <v>-11</v>
      </c>
      <c r="K43" s="25">
        <v>-4</v>
      </c>
      <c r="L43" s="26"/>
      <c r="M43" s="27">
        <f t="shared" ref="M43:M48" si="3">IF(ISBLANK(H43),"",COUNTIF(H43:L43,"&gt;=0"))</f>
        <v>1</v>
      </c>
      <c r="N43" s="28">
        <f t="shared" ref="N43:N47" si="4">IF(ISBLANK(H43),"",IF(LEFT(H43)="-",1,0)+IF(LEFT(I43)="-",1,0)+IF(LEFT(J43)="-",1,0)+IF(LEFT(K43)="-",1,0)+IF(LEFT(L43)="-",1,0))</f>
        <v>3</v>
      </c>
      <c r="O43" s="29" t="str">
        <f t="shared" ref="O43:O48" si="5">IF(M43=3,1,"")</f>
        <v/>
      </c>
      <c r="P43" s="28">
        <f t="shared" ref="P43:P48" si="6">IF(N43=3,1,"")</f>
        <v>1</v>
      </c>
      <c r="Q43" s="7"/>
    </row>
    <row r="44" spans="2:17">
      <c r="B44" s="4"/>
      <c r="C44" s="23" t="s">
        <v>22</v>
      </c>
      <c r="D44" s="52" t="str">
        <f>IF(D35&lt;&gt;"",D35,"")</f>
        <v>JARKKO KULJUNLAHTI</v>
      </c>
      <c r="E44" s="53"/>
      <c r="F44" s="54" t="str">
        <f>IF(I35&lt;&gt;"",I35,"")</f>
        <v>YAN ZHUO PING</v>
      </c>
      <c r="G44" s="55"/>
      <c r="H44" s="24">
        <v>-7</v>
      </c>
      <c r="I44" s="25">
        <v>-8</v>
      </c>
      <c r="J44" s="25">
        <v>-8</v>
      </c>
      <c r="K44" s="25"/>
      <c r="L44" s="26"/>
      <c r="M44" s="27">
        <f t="shared" si="3"/>
        <v>0</v>
      </c>
      <c r="N44" s="28">
        <f t="shared" si="4"/>
        <v>3</v>
      </c>
      <c r="O44" s="29" t="str">
        <f t="shared" si="5"/>
        <v/>
      </c>
      <c r="P44" s="28">
        <f t="shared" si="6"/>
        <v>1</v>
      </c>
      <c r="Q44" s="7"/>
    </row>
    <row r="45" spans="2:17">
      <c r="B45" s="4"/>
      <c r="C45" s="23" t="s">
        <v>23</v>
      </c>
      <c r="D45" s="52" t="str">
        <f>IF(D34&lt;&gt;"",D34,"")</f>
        <v>AARNE KYLÄKALLIO</v>
      </c>
      <c r="E45" s="53"/>
      <c r="F45" s="54" t="str">
        <f>IF(I36&lt;&gt;"",I36,"")</f>
        <v>MEELIS KÄRNER</v>
      </c>
      <c r="G45" s="55"/>
      <c r="H45" s="24">
        <v>-8</v>
      </c>
      <c r="I45" s="25">
        <v>8</v>
      </c>
      <c r="J45" s="25">
        <v>-7</v>
      </c>
      <c r="K45" s="25">
        <v>7</v>
      </c>
      <c r="L45" s="26">
        <v>-7</v>
      </c>
      <c r="M45" s="27">
        <f t="shared" si="3"/>
        <v>2</v>
      </c>
      <c r="N45" s="28">
        <f t="shared" si="4"/>
        <v>3</v>
      </c>
      <c r="O45" s="29" t="str">
        <f t="shared" si="5"/>
        <v/>
      </c>
      <c r="P45" s="28">
        <f t="shared" si="6"/>
        <v>1</v>
      </c>
      <c r="Q45" s="7"/>
    </row>
    <row r="46" spans="2:17">
      <c r="B46" s="4"/>
      <c r="C46" s="23" t="s">
        <v>24</v>
      </c>
      <c r="D46" s="52" t="str">
        <f>IF(D35&lt;&gt;"",D35,"")</f>
        <v>JARKKO KULJUNLAHTI</v>
      </c>
      <c r="E46" s="53"/>
      <c r="F46" s="54" t="str">
        <f>IF(I34&lt;&gt;"",I34,"")</f>
        <v>XISHENG CONG</v>
      </c>
      <c r="G46" s="55"/>
      <c r="H46" s="24">
        <v>9</v>
      </c>
      <c r="I46" s="25">
        <v>7</v>
      </c>
      <c r="J46" s="25">
        <v>-8</v>
      </c>
      <c r="K46" s="25">
        <v>-9</v>
      </c>
      <c r="L46" s="26">
        <v>-6</v>
      </c>
      <c r="M46" s="27">
        <f t="shared" si="3"/>
        <v>2</v>
      </c>
      <c r="N46" s="28">
        <f t="shared" si="4"/>
        <v>3</v>
      </c>
      <c r="O46" s="29" t="str">
        <f t="shared" si="5"/>
        <v/>
      </c>
      <c r="P46" s="28">
        <f t="shared" si="6"/>
        <v>1</v>
      </c>
      <c r="Q46" s="7"/>
    </row>
    <row r="47" spans="2:17">
      <c r="B47" s="4"/>
      <c r="C47" s="23" t="s">
        <v>25</v>
      </c>
      <c r="D47" s="52" t="str">
        <f>IF(D36&lt;&gt;"",D36,"")</f>
        <v>TATU PITKÄNEN</v>
      </c>
      <c r="E47" s="53"/>
      <c r="F47" s="54" t="str">
        <f>IF(I35&lt;&gt;"",I35,"")</f>
        <v>YAN ZHUO PING</v>
      </c>
      <c r="G47" s="55"/>
      <c r="H47" s="30"/>
      <c r="I47" s="25"/>
      <c r="J47" s="25"/>
      <c r="K47" s="25"/>
      <c r="L47" s="26"/>
      <c r="M47" s="27" t="str">
        <f t="shared" si="3"/>
        <v/>
      </c>
      <c r="N47" s="28" t="str">
        <f t="shared" si="4"/>
        <v/>
      </c>
      <c r="O47" s="29" t="str">
        <f t="shared" si="5"/>
        <v/>
      </c>
      <c r="P47" s="28" t="str">
        <f t="shared" si="6"/>
        <v/>
      </c>
      <c r="Q47" s="7"/>
    </row>
    <row r="48" spans="2:17" ht="15" thickBot="1">
      <c r="B48" s="4"/>
      <c r="C48" s="31" t="s">
        <v>26</v>
      </c>
      <c r="D48" s="56" t="str">
        <f>IF(D38&lt;&gt;"",D38 &amp; " / " &amp; D39,"")</f>
        <v/>
      </c>
      <c r="E48" s="57"/>
      <c r="F48" s="58" t="str">
        <f>IF(I38&lt;&gt;"",I38 &amp; " / " &amp; I39,"")</f>
        <v/>
      </c>
      <c r="G48" s="59"/>
      <c r="H48" s="32"/>
      <c r="I48" s="33"/>
      <c r="J48" s="33"/>
      <c r="K48" s="33"/>
      <c r="L48" s="34"/>
      <c r="M48" s="35" t="str">
        <f t="shared" si="3"/>
        <v/>
      </c>
      <c r="N48" s="36" t="str">
        <f>IF(ISBLANK(H48),"",IF(LEFT(H48)="-",1,0)+IF(LEFT(I48)="-",1,0)+IF(LEFT(J48)="-",1,0)+IF(LEFT(K48)="-",1,0)+IF(LEFT(L48)="-",1,0))</f>
        <v/>
      </c>
      <c r="O48" s="37" t="str">
        <f t="shared" si="5"/>
        <v/>
      </c>
      <c r="P48" s="36" t="str">
        <f t="shared" si="6"/>
        <v/>
      </c>
      <c r="Q48" s="7"/>
    </row>
    <row r="49" spans="2:17" ht="18.600000000000001" thickBot="1">
      <c r="B49" s="4"/>
      <c r="C49" s="38"/>
      <c r="D49" s="38"/>
      <c r="E49" s="38"/>
      <c r="F49" s="38"/>
      <c r="G49" s="38"/>
      <c r="H49" s="39"/>
      <c r="I49" s="39"/>
      <c r="J49" s="40"/>
      <c r="K49" s="60" t="s">
        <v>27</v>
      </c>
      <c r="L49" s="61"/>
      <c r="M49" s="41">
        <f>COUNTIF(M42:M48,"=3")</f>
        <v>1</v>
      </c>
      <c r="N49" s="42">
        <f>COUNTIF(N42:N48,"=3")</f>
        <v>4</v>
      </c>
      <c r="O49" s="43">
        <f>SUM(O42:O48)</f>
        <v>1</v>
      </c>
      <c r="P49" s="44">
        <f>SUM(P42:P48)</f>
        <v>4</v>
      </c>
      <c r="Q49" s="7"/>
    </row>
    <row r="50" spans="2:17">
      <c r="B50" s="4"/>
      <c r="C50" s="45" t="s">
        <v>28</v>
      </c>
      <c r="D50" s="38"/>
      <c r="E50" s="38"/>
      <c r="F50" s="38"/>
      <c r="G50" s="38"/>
      <c r="H50" s="38"/>
      <c r="I50" s="38"/>
      <c r="J50" s="38"/>
      <c r="K50" s="38"/>
      <c r="L50" s="38"/>
      <c r="M50" s="5"/>
      <c r="N50" s="5"/>
      <c r="O50" s="5"/>
      <c r="P50" s="5"/>
      <c r="Q50" s="7"/>
    </row>
    <row r="51" spans="2:17">
      <c r="B51" s="4"/>
      <c r="C51" s="46" t="s">
        <v>29</v>
      </c>
      <c r="D51" s="46"/>
      <c r="E51" s="47"/>
      <c r="F51" s="46" t="s">
        <v>30</v>
      </c>
      <c r="G51" s="46"/>
      <c r="H51" s="46" t="s">
        <v>31</v>
      </c>
      <c r="I51" s="45"/>
      <c r="J51" s="45"/>
      <c r="L51" s="62" t="s">
        <v>32</v>
      </c>
      <c r="M51" s="62"/>
      <c r="N51" s="62"/>
      <c r="O51" s="62"/>
      <c r="P51" s="62"/>
      <c r="Q51" s="7"/>
    </row>
    <row r="52" spans="2:17" ht="21.6" thickBot="1">
      <c r="B52" s="4"/>
      <c r="C52" s="63" t="s">
        <v>33</v>
      </c>
      <c r="D52" s="63"/>
      <c r="E52" s="63"/>
      <c r="F52" s="63" t="s">
        <v>33</v>
      </c>
      <c r="G52" s="63"/>
      <c r="H52" s="63" t="s">
        <v>33</v>
      </c>
      <c r="I52" s="63"/>
      <c r="J52" s="63"/>
      <c r="K52" s="63"/>
      <c r="L52" s="64" t="s">
        <v>38</v>
      </c>
      <c r="M52" s="64"/>
      <c r="N52" s="64"/>
      <c r="O52" s="64"/>
      <c r="P52" s="64"/>
      <c r="Q52" s="7"/>
    </row>
    <row r="53" spans="2:17">
      <c r="B53" s="48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50"/>
    </row>
    <row r="56" spans="2:17" ht="15" thickBot="1"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3"/>
    </row>
    <row r="57" spans="2:17">
      <c r="B57" s="4"/>
      <c r="C57" s="5"/>
      <c r="D57" s="5"/>
      <c r="E57" s="6" t="s">
        <v>0</v>
      </c>
      <c r="F57" s="5"/>
      <c r="G57" s="5"/>
      <c r="H57" s="5"/>
      <c r="I57" s="77" t="s">
        <v>1</v>
      </c>
      <c r="J57" s="78"/>
      <c r="K57" s="65"/>
      <c r="L57" s="79">
        <v>42854</v>
      </c>
      <c r="M57" s="79"/>
      <c r="N57" s="79"/>
      <c r="O57" s="79"/>
      <c r="P57" s="80"/>
      <c r="Q57" s="7"/>
    </row>
    <row r="58" spans="2:17" ht="16.2" thickBot="1">
      <c r="B58" s="4"/>
      <c r="C58" s="5"/>
      <c r="D58" s="5"/>
      <c r="E58" s="8" t="s">
        <v>70</v>
      </c>
      <c r="F58" s="5"/>
      <c r="G58" s="5"/>
      <c r="H58" s="5"/>
      <c r="I58" s="81" t="s">
        <v>2</v>
      </c>
      <c r="J58" s="82"/>
      <c r="K58" s="83"/>
      <c r="L58" s="84" t="s">
        <v>66</v>
      </c>
      <c r="M58" s="84"/>
      <c r="N58" s="84"/>
      <c r="O58" s="84"/>
      <c r="P58" s="85"/>
      <c r="Q58" s="7"/>
    </row>
    <row r="59" spans="2:17" ht="15" thickBot="1"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7"/>
    </row>
    <row r="60" spans="2:17">
      <c r="B60" s="4"/>
      <c r="C60" s="9" t="s">
        <v>3</v>
      </c>
      <c r="D60" s="86" t="s">
        <v>39</v>
      </c>
      <c r="E60" s="86"/>
      <c r="F60" s="87"/>
      <c r="G60" s="5"/>
      <c r="H60" s="9" t="s">
        <v>3</v>
      </c>
      <c r="I60" s="86" t="s">
        <v>40</v>
      </c>
      <c r="J60" s="86"/>
      <c r="K60" s="86"/>
      <c r="L60" s="86"/>
      <c r="M60" s="86"/>
      <c r="N60" s="86"/>
      <c r="O60" s="86"/>
      <c r="P60" s="87"/>
      <c r="Q60" s="7"/>
    </row>
    <row r="61" spans="2:17">
      <c r="B61" s="4"/>
      <c r="C61" s="10" t="s">
        <v>4</v>
      </c>
      <c r="D61" s="69" t="s">
        <v>41</v>
      </c>
      <c r="E61" s="69"/>
      <c r="F61" s="70"/>
      <c r="G61" s="5"/>
      <c r="H61" s="10" t="s">
        <v>5</v>
      </c>
      <c r="I61" s="69" t="s">
        <v>42</v>
      </c>
      <c r="J61" s="69"/>
      <c r="K61" s="69"/>
      <c r="L61" s="69"/>
      <c r="M61" s="69"/>
      <c r="N61" s="69"/>
      <c r="O61" s="69"/>
      <c r="P61" s="70"/>
      <c r="Q61" s="7"/>
    </row>
    <row r="62" spans="2:17">
      <c r="B62" s="4"/>
      <c r="C62" s="10" t="s">
        <v>6</v>
      </c>
      <c r="D62" s="69" t="s">
        <v>43</v>
      </c>
      <c r="E62" s="69"/>
      <c r="F62" s="70"/>
      <c r="G62" s="5"/>
      <c r="H62" s="10" t="s">
        <v>7</v>
      </c>
      <c r="I62" s="69" t="s">
        <v>44</v>
      </c>
      <c r="J62" s="69"/>
      <c r="K62" s="69"/>
      <c r="L62" s="69"/>
      <c r="M62" s="69"/>
      <c r="N62" s="69"/>
      <c r="O62" s="69"/>
      <c r="P62" s="70"/>
      <c r="Q62" s="7"/>
    </row>
    <row r="63" spans="2:17">
      <c r="B63" s="4"/>
      <c r="C63" s="10" t="s">
        <v>8</v>
      </c>
      <c r="D63" s="69" t="s">
        <v>45</v>
      </c>
      <c r="E63" s="69"/>
      <c r="F63" s="70"/>
      <c r="G63" s="5"/>
      <c r="H63" s="10" t="s">
        <v>9</v>
      </c>
      <c r="I63" s="69" t="s">
        <v>46</v>
      </c>
      <c r="J63" s="69"/>
      <c r="K63" s="69"/>
      <c r="L63" s="69"/>
      <c r="M63" s="69"/>
      <c r="N63" s="69"/>
      <c r="O63" s="69"/>
      <c r="P63" s="70"/>
      <c r="Q63" s="7"/>
    </row>
    <row r="64" spans="2:17">
      <c r="B64" s="4"/>
      <c r="C64" s="71" t="s">
        <v>10</v>
      </c>
      <c r="D64" s="72"/>
      <c r="E64" s="72"/>
      <c r="F64" s="73"/>
      <c r="G64" s="5"/>
      <c r="H64" s="71" t="s">
        <v>10</v>
      </c>
      <c r="I64" s="72"/>
      <c r="J64" s="72"/>
      <c r="K64" s="72"/>
      <c r="L64" s="72"/>
      <c r="M64" s="72"/>
      <c r="N64" s="72"/>
      <c r="O64" s="72"/>
      <c r="P64" s="73"/>
      <c r="Q64" s="7"/>
    </row>
    <row r="65" spans="2:17">
      <c r="B65" s="4"/>
      <c r="C65" s="11"/>
      <c r="D65" s="69"/>
      <c r="E65" s="69"/>
      <c r="F65" s="70"/>
      <c r="G65" s="5"/>
      <c r="H65" s="11"/>
      <c r="I65" s="69"/>
      <c r="J65" s="69"/>
      <c r="K65" s="69"/>
      <c r="L65" s="69"/>
      <c r="M65" s="69"/>
      <c r="N65" s="69"/>
      <c r="O65" s="69"/>
      <c r="P65" s="70"/>
      <c r="Q65" s="7"/>
    </row>
    <row r="66" spans="2:17" ht="15" thickBot="1">
      <c r="B66" s="4"/>
      <c r="C66" s="12"/>
      <c r="D66" s="74"/>
      <c r="E66" s="74"/>
      <c r="F66" s="75"/>
      <c r="G66" s="5"/>
      <c r="H66" s="12"/>
      <c r="I66" s="74"/>
      <c r="J66" s="74"/>
      <c r="K66" s="74"/>
      <c r="L66" s="74"/>
      <c r="M66" s="74"/>
      <c r="N66" s="74"/>
      <c r="O66" s="74"/>
      <c r="P66" s="75"/>
      <c r="Q66" s="7"/>
    </row>
    <row r="67" spans="2:17"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7"/>
    </row>
    <row r="68" spans="2:17" ht="15" thickBot="1">
      <c r="B68" s="4"/>
      <c r="C68" s="13" t="s">
        <v>11</v>
      </c>
      <c r="D68" s="5"/>
      <c r="E68" s="5"/>
      <c r="F68" s="5"/>
      <c r="G68" s="5"/>
      <c r="H68" s="15" t="s">
        <v>12</v>
      </c>
      <c r="I68" s="15" t="s">
        <v>13</v>
      </c>
      <c r="J68" s="15" t="s">
        <v>14</v>
      </c>
      <c r="K68" s="15" t="s">
        <v>15</v>
      </c>
      <c r="L68" s="15" t="s">
        <v>16</v>
      </c>
      <c r="M68" s="76" t="s">
        <v>17</v>
      </c>
      <c r="N68" s="76"/>
      <c r="O68" s="15" t="s">
        <v>18</v>
      </c>
      <c r="P68" s="15" t="s">
        <v>19</v>
      </c>
      <c r="Q68" s="7"/>
    </row>
    <row r="69" spans="2:17">
      <c r="B69" s="4"/>
      <c r="C69" s="16" t="s">
        <v>20</v>
      </c>
      <c r="D69" s="65" t="str">
        <f>IF(D61&lt;&gt;"",D61,"")</f>
        <v>LARI IKONEN</v>
      </c>
      <c r="E69" s="66"/>
      <c r="F69" s="67" t="str">
        <f>IF(I61&lt;&gt;"",I61,"")</f>
        <v>KARLI SIISPOOL</v>
      </c>
      <c r="G69" s="68"/>
      <c r="H69" s="17">
        <v>-6</v>
      </c>
      <c r="I69" s="18">
        <v>-10</v>
      </c>
      <c r="J69" s="18">
        <v>-9</v>
      </c>
      <c r="K69" s="18"/>
      <c r="L69" s="19"/>
      <c r="M69" s="20">
        <f>IF(ISBLANK(H69),"",COUNTIF(H69:L69,"&gt;=0"))</f>
        <v>0</v>
      </c>
      <c r="N69" s="21">
        <f>IF(ISBLANK(H69),"",IF(LEFT(H69)="-",1,0)+IF(LEFT(I69)="-",1,0)+IF(LEFT(J69)="-",1,0)+IF(LEFT(K69)="-",1,0)+IF(LEFT(L69)="-",1,0))</f>
        <v>3</v>
      </c>
      <c r="O69" s="22" t="str">
        <f>IF(M69=3,1,"")</f>
        <v/>
      </c>
      <c r="P69" s="21">
        <f>IF(N69=3,1,"")</f>
        <v>1</v>
      </c>
      <c r="Q69" s="7"/>
    </row>
    <row r="70" spans="2:17">
      <c r="B70" s="4"/>
      <c r="C70" s="23" t="s">
        <v>21</v>
      </c>
      <c r="D70" s="52" t="str">
        <f>IF(D63&lt;&gt;"",D63,"")</f>
        <v>ESA KARHUNEN</v>
      </c>
      <c r="E70" s="53"/>
      <c r="F70" s="54" t="str">
        <f>IF(I63&lt;&gt;"",I63,"")</f>
        <v>JUSSI MÄKELÄ</v>
      </c>
      <c r="G70" s="55"/>
      <c r="H70" s="24">
        <v>-8</v>
      </c>
      <c r="I70" s="25">
        <v>-3</v>
      </c>
      <c r="J70" s="25">
        <v>-6</v>
      </c>
      <c r="K70" s="25"/>
      <c r="L70" s="26"/>
      <c r="M70" s="27">
        <f t="shared" ref="M70:M75" si="7">IF(ISBLANK(H70),"",COUNTIF(H70:L70,"&gt;=0"))</f>
        <v>0</v>
      </c>
      <c r="N70" s="28">
        <f t="shared" ref="N70:N74" si="8">IF(ISBLANK(H70),"",IF(LEFT(H70)="-",1,0)+IF(LEFT(I70)="-",1,0)+IF(LEFT(J70)="-",1,0)+IF(LEFT(K70)="-",1,0)+IF(LEFT(L70)="-",1,0))</f>
        <v>3</v>
      </c>
      <c r="O70" s="29" t="str">
        <f t="shared" ref="O70:O75" si="9">IF(M70=3,1,"")</f>
        <v/>
      </c>
      <c r="P70" s="28">
        <f t="shared" ref="P70:P75" si="10">IF(N70=3,1,"")</f>
        <v>1</v>
      </c>
      <c r="Q70" s="7"/>
    </row>
    <row r="71" spans="2:17">
      <c r="B71" s="4"/>
      <c r="C71" s="23" t="s">
        <v>22</v>
      </c>
      <c r="D71" s="52" t="str">
        <f>IF(D62&lt;&gt;"",D62,"")</f>
        <v>LEO KIVELÄ</v>
      </c>
      <c r="E71" s="53"/>
      <c r="F71" s="54" t="str">
        <f>IF(I62&lt;&gt;"",I62,"")</f>
        <v>ESA MIETTINEN</v>
      </c>
      <c r="G71" s="55"/>
      <c r="H71" s="24">
        <v>-6</v>
      </c>
      <c r="I71" s="25">
        <v>-6</v>
      </c>
      <c r="J71" s="25">
        <v>-4</v>
      </c>
      <c r="K71" s="25"/>
      <c r="L71" s="26"/>
      <c r="M71" s="27">
        <f t="shared" si="7"/>
        <v>0</v>
      </c>
      <c r="N71" s="28">
        <f t="shared" si="8"/>
        <v>3</v>
      </c>
      <c r="O71" s="29" t="str">
        <f t="shared" si="9"/>
        <v/>
      </c>
      <c r="P71" s="28">
        <f t="shared" si="10"/>
        <v>1</v>
      </c>
      <c r="Q71" s="7"/>
    </row>
    <row r="72" spans="2:17">
      <c r="B72" s="4"/>
      <c r="C72" s="23" t="s">
        <v>23</v>
      </c>
      <c r="D72" s="52" t="str">
        <f>IF(D61&lt;&gt;"",D61,"")</f>
        <v>LARI IKONEN</v>
      </c>
      <c r="E72" s="53"/>
      <c r="F72" s="54" t="str">
        <f>IF(I63&lt;&gt;"",I63,"")</f>
        <v>JUSSI MÄKELÄ</v>
      </c>
      <c r="G72" s="55"/>
      <c r="H72" s="24">
        <v>8</v>
      </c>
      <c r="I72" s="25">
        <v>6</v>
      </c>
      <c r="J72" s="25">
        <v>-5</v>
      </c>
      <c r="K72" s="25">
        <v>-4</v>
      </c>
      <c r="L72" s="26">
        <v>9</v>
      </c>
      <c r="M72" s="27">
        <f t="shared" si="7"/>
        <v>3</v>
      </c>
      <c r="N72" s="28">
        <f t="shared" si="8"/>
        <v>2</v>
      </c>
      <c r="O72" s="29">
        <f t="shared" si="9"/>
        <v>1</v>
      </c>
      <c r="P72" s="28" t="str">
        <f t="shared" si="10"/>
        <v/>
      </c>
      <c r="Q72" s="7"/>
    </row>
    <row r="73" spans="2:17">
      <c r="B73" s="4"/>
      <c r="C73" s="23" t="s">
        <v>24</v>
      </c>
      <c r="D73" s="52" t="str">
        <f>IF(D62&lt;&gt;"",D62,"")</f>
        <v>LEO KIVELÄ</v>
      </c>
      <c r="E73" s="53"/>
      <c r="F73" s="54" t="str">
        <f>IF(I61&lt;&gt;"",I61,"")</f>
        <v>KARLI SIISPOOL</v>
      </c>
      <c r="G73" s="55"/>
      <c r="H73" s="24">
        <v>-5</v>
      </c>
      <c r="I73" s="25">
        <v>-8</v>
      </c>
      <c r="J73" s="25">
        <v>8</v>
      </c>
      <c r="K73" s="25">
        <v>8</v>
      </c>
      <c r="L73" s="26">
        <v>-8</v>
      </c>
      <c r="M73" s="27">
        <f t="shared" si="7"/>
        <v>2</v>
      </c>
      <c r="N73" s="28">
        <f t="shared" si="8"/>
        <v>3</v>
      </c>
      <c r="O73" s="29" t="str">
        <f t="shared" si="9"/>
        <v/>
      </c>
      <c r="P73" s="28">
        <f t="shared" si="10"/>
        <v>1</v>
      </c>
      <c r="Q73" s="7"/>
    </row>
    <row r="74" spans="2:17">
      <c r="B74" s="4"/>
      <c r="C74" s="23" t="s">
        <v>25</v>
      </c>
      <c r="D74" s="52" t="str">
        <f>IF(D63&lt;&gt;"",D63,"")</f>
        <v>ESA KARHUNEN</v>
      </c>
      <c r="E74" s="53"/>
      <c r="F74" s="54" t="str">
        <f>IF(I62&lt;&gt;"",I62,"")</f>
        <v>ESA MIETTINEN</v>
      </c>
      <c r="G74" s="55"/>
      <c r="H74" s="30"/>
      <c r="I74" s="25"/>
      <c r="J74" s="25"/>
      <c r="K74" s="25"/>
      <c r="L74" s="26"/>
      <c r="M74" s="27" t="str">
        <f t="shared" si="7"/>
        <v/>
      </c>
      <c r="N74" s="28" t="str">
        <f t="shared" si="8"/>
        <v/>
      </c>
      <c r="O74" s="29" t="str">
        <f t="shared" si="9"/>
        <v/>
      </c>
      <c r="P74" s="28" t="str">
        <f t="shared" si="10"/>
        <v/>
      </c>
      <c r="Q74" s="7"/>
    </row>
    <row r="75" spans="2:17" ht="15" thickBot="1">
      <c r="B75" s="4"/>
      <c r="C75" s="31" t="s">
        <v>26</v>
      </c>
      <c r="D75" s="56" t="str">
        <f>IF(D65&lt;&gt;"",D65 &amp; " / " &amp; D66,"")</f>
        <v/>
      </c>
      <c r="E75" s="57"/>
      <c r="F75" s="58" t="str">
        <f>IF(I65&lt;&gt;"",I65 &amp; " / " &amp; I66,"")</f>
        <v/>
      </c>
      <c r="G75" s="59"/>
      <c r="H75" s="32"/>
      <c r="I75" s="33"/>
      <c r="J75" s="33"/>
      <c r="K75" s="33"/>
      <c r="L75" s="34"/>
      <c r="M75" s="35" t="str">
        <f t="shared" si="7"/>
        <v/>
      </c>
      <c r="N75" s="36" t="str">
        <f>IF(ISBLANK(H75),"",IF(LEFT(H75)="-",1,0)+IF(LEFT(I75)="-",1,0)+IF(LEFT(J75)="-",1,0)+IF(LEFT(K75)="-",1,0)+IF(LEFT(L75)="-",1,0))</f>
        <v/>
      </c>
      <c r="O75" s="37" t="str">
        <f t="shared" si="9"/>
        <v/>
      </c>
      <c r="P75" s="36" t="str">
        <f t="shared" si="10"/>
        <v/>
      </c>
      <c r="Q75" s="7"/>
    </row>
    <row r="76" spans="2:17" ht="18.600000000000001" thickBot="1">
      <c r="B76" s="4"/>
      <c r="C76" s="38"/>
      <c r="D76" s="38"/>
      <c r="E76" s="38"/>
      <c r="F76" s="38"/>
      <c r="G76" s="38"/>
      <c r="H76" s="39"/>
      <c r="I76" s="39"/>
      <c r="J76" s="40"/>
      <c r="K76" s="60" t="s">
        <v>27</v>
      </c>
      <c r="L76" s="61"/>
      <c r="M76" s="41">
        <f>COUNTIF(M69:M75,"=3")</f>
        <v>1</v>
      </c>
      <c r="N76" s="42">
        <f>COUNTIF(N69:N75,"=3")</f>
        <v>4</v>
      </c>
      <c r="O76" s="43">
        <f>SUM(O69:O75)</f>
        <v>1</v>
      </c>
      <c r="P76" s="44">
        <f>SUM(P69:P75)</f>
        <v>4</v>
      </c>
      <c r="Q76" s="7"/>
    </row>
    <row r="77" spans="2:17">
      <c r="B77" s="4"/>
      <c r="C77" s="45" t="s">
        <v>28</v>
      </c>
      <c r="D77" s="38"/>
      <c r="E77" s="38"/>
      <c r="F77" s="38"/>
      <c r="G77" s="38"/>
      <c r="H77" s="38"/>
      <c r="I77" s="38"/>
      <c r="J77" s="38"/>
      <c r="K77" s="38"/>
      <c r="L77" s="38"/>
      <c r="M77" s="5"/>
      <c r="N77" s="5"/>
      <c r="O77" s="5"/>
      <c r="P77" s="5"/>
      <c r="Q77" s="7"/>
    </row>
    <row r="78" spans="2:17">
      <c r="B78" s="4"/>
      <c r="C78" s="46" t="s">
        <v>29</v>
      </c>
      <c r="D78" s="46"/>
      <c r="E78" s="47"/>
      <c r="F78" s="46" t="s">
        <v>30</v>
      </c>
      <c r="G78" s="46"/>
      <c r="H78" s="46" t="s">
        <v>31</v>
      </c>
      <c r="I78" s="45"/>
      <c r="J78" s="45"/>
      <c r="L78" s="62" t="s">
        <v>32</v>
      </c>
      <c r="M78" s="62"/>
      <c r="N78" s="62"/>
      <c r="O78" s="62"/>
      <c r="P78" s="62"/>
      <c r="Q78" s="7"/>
    </row>
    <row r="79" spans="2:17" ht="21.6" thickBot="1">
      <c r="B79" s="4"/>
      <c r="C79" s="63" t="s">
        <v>33</v>
      </c>
      <c r="D79" s="63"/>
      <c r="E79" s="63"/>
      <c r="F79" s="63" t="s">
        <v>33</v>
      </c>
      <c r="G79" s="63"/>
      <c r="H79" s="63" t="s">
        <v>33</v>
      </c>
      <c r="I79" s="63"/>
      <c r="J79" s="63"/>
      <c r="K79" s="63"/>
      <c r="L79" s="64" t="s">
        <v>40</v>
      </c>
      <c r="M79" s="64"/>
      <c r="N79" s="64"/>
      <c r="O79" s="64"/>
      <c r="P79" s="64"/>
      <c r="Q79" s="7"/>
    </row>
    <row r="80" spans="2:17">
      <c r="B80" s="48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50"/>
    </row>
    <row r="83" spans="2:17" ht="15" thickBot="1"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3"/>
    </row>
    <row r="84" spans="2:17">
      <c r="B84" s="4"/>
      <c r="C84" s="5"/>
      <c r="D84" s="5"/>
      <c r="E84" s="6" t="s">
        <v>0</v>
      </c>
      <c r="F84" s="5"/>
      <c r="G84" s="5"/>
      <c r="H84" s="5"/>
      <c r="I84" s="77" t="s">
        <v>1</v>
      </c>
      <c r="J84" s="78"/>
      <c r="K84" s="65"/>
      <c r="L84" s="79">
        <v>42854</v>
      </c>
      <c r="M84" s="79"/>
      <c r="N84" s="79"/>
      <c r="O84" s="79"/>
      <c r="P84" s="80"/>
      <c r="Q84" s="7"/>
    </row>
    <row r="85" spans="2:17" ht="16.2" thickBot="1">
      <c r="B85" s="4"/>
      <c r="C85" s="5"/>
      <c r="D85" s="5"/>
      <c r="E85" s="8" t="s">
        <v>70</v>
      </c>
      <c r="F85" s="5"/>
      <c r="G85" s="5"/>
      <c r="H85" s="5"/>
      <c r="I85" s="81" t="s">
        <v>2</v>
      </c>
      <c r="J85" s="82"/>
      <c r="K85" s="83"/>
      <c r="L85" s="84" t="s">
        <v>66</v>
      </c>
      <c r="M85" s="84"/>
      <c r="N85" s="84"/>
      <c r="O85" s="84"/>
      <c r="P85" s="85"/>
      <c r="Q85" s="7"/>
    </row>
    <row r="86" spans="2:17" ht="15" thickBot="1"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7"/>
    </row>
    <row r="87" spans="2:17">
      <c r="B87" s="4"/>
      <c r="C87" s="9" t="s">
        <v>3</v>
      </c>
      <c r="D87" s="86" t="s">
        <v>60</v>
      </c>
      <c r="E87" s="86"/>
      <c r="F87" s="87"/>
      <c r="G87" s="5"/>
      <c r="H87" s="9" t="s">
        <v>3</v>
      </c>
      <c r="I87" s="86" t="s">
        <v>61</v>
      </c>
      <c r="J87" s="86"/>
      <c r="K87" s="86"/>
      <c r="L87" s="86"/>
      <c r="M87" s="86"/>
      <c r="N87" s="86"/>
      <c r="O87" s="86"/>
      <c r="P87" s="87"/>
      <c r="Q87" s="7"/>
    </row>
    <row r="88" spans="2:17">
      <c r="B88" s="4"/>
      <c r="C88" s="10" t="s">
        <v>4</v>
      </c>
      <c r="D88" s="69"/>
      <c r="E88" s="69"/>
      <c r="F88" s="70"/>
      <c r="G88" s="5"/>
      <c r="H88" s="10" t="s">
        <v>5</v>
      </c>
      <c r="I88" s="69"/>
      <c r="J88" s="69"/>
      <c r="K88" s="69"/>
      <c r="L88" s="69"/>
      <c r="M88" s="69"/>
      <c r="N88" s="69"/>
      <c r="O88" s="69"/>
      <c r="P88" s="70"/>
      <c r="Q88" s="7"/>
    </row>
    <row r="89" spans="2:17">
      <c r="B89" s="4"/>
      <c r="C89" s="10" t="s">
        <v>6</v>
      </c>
      <c r="D89" s="69"/>
      <c r="E89" s="69"/>
      <c r="F89" s="70"/>
      <c r="G89" s="5"/>
      <c r="H89" s="10" t="s">
        <v>7</v>
      </c>
      <c r="I89" s="69"/>
      <c r="J89" s="69"/>
      <c r="K89" s="69"/>
      <c r="L89" s="69"/>
      <c r="M89" s="69"/>
      <c r="N89" s="69"/>
      <c r="O89" s="69"/>
      <c r="P89" s="70"/>
      <c r="Q89" s="7"/>
    </row>
    <row r="90" spans="2:17">
      <c r="B90" s="4"/>
      <c r="C90" s="10" t="s">
        <v>8</v>
      </c>
      <c r="D90" s="69"/>
      <c r="E90" s="69"/>
      <c r="F90" s="70"/>
      <c r="G90" s="5"/>
      <c r="H90" s="10" t="s">
        <v>9</v>
      </c>
      <c r="I90" s="69"/>
      <c r="J90" s="69"/>
      <c r="K90" s="69"/>
      <c r="L90" s="69"/>
      <c r="M90" s="69"/>
      <c r="N90" s="69"/>
      <c r="O90" s="69"/>
      <c r="P90" s="70"/>
      <c r="Q90" s="7"/>
    </row>
    <row r="91" spans="2:17">
      <c r="B91" s="4"/>
      <c r="C91" s="71" t="s">
        <v>10</v>
      </c>
      <c r="D91" s="72"/>
      <c r="E91" s="72"/>
      <c r="F91" s="73"/>
      <c r="G91" s="5"/>
      <c r="H91" s="71" t="s">
        <v>10</v>
      </c>
      <c r="I91" s="72"/>
      <c r="J91" s="72"/>
      <c r="K91" s="72"/>
      <c r="L91" s="72"/>
      <c r="M91" s="72"/>
      <c r="N91" s="72"/>
      <c r="O91" s="72"/>
      <c r="P91" s="73"/>
      <c r="Q91" s="7"/>
    </row>
    <row r="92" spans="2:17">
      <c r="B92" s="4"/>
      <c r="C92" s="11"/>
      <c r="D92" s="69"/>
      <c r="E92" s="69"/>
      <c r="F92" s="70"/>
      <c r="G92" s="5"/>
      <c r="H92" s="11"/>
      <c r="I92" s="69"/>
      <c r="J92" s="69"/>
      <c r="K92" s="69"/>
      <c r="L92" s="69"/>
      <c r="M92" s="69"/>
      <c r="N92" s="69"/>
      <c r="O92" s="69"/>
      <c r="P92" s="70"/>
      <c r="Q92" s="7"/>
    </row>
    <row r="93" spans="2:17" ht="15" thickBot="1">
      <c r="B93" s="4"/>
      <c r="C93" s="12"/>
      <c r="D93" s="74"/>
      <c r="E93" s="74"/>
      <c r="F93" s="75"/>
      <c r="G93" s="5"/>
      <c r="H93" s="12"/>
      <c r="I93" s="74"/>
      <c r="J93" s="74"/>
      <c r="K93" s="74"/>
      <c r="L93" s="74"/>
      <c r="M93" s="74"/>
      <c r="N93" s="74"/>
      <c r="O93" s="74"/>
      <c r="P93" s="75"/>
      <c r="Q93" s="7"/>
    </row>
    <row r="94" spans="2:17">
      <c r="B94" s="4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7"/>
    </row>
    <row r="95" spans="2:17" ht="15" thickBot="1">
      <c r="B95" s="4"/>
      <c r="C95" s="13" t="s">
        <v>11</v>
      </c>
      <c r="D95" s="5"/>
      <c r="E95" s="5"/>
      <c r="F95" s="5"/>
      <c r="G95" s="5"/>
      <c r="H95" s="15" t="s">
        <v>12</v>
      </c>
      <c r="I95" s="15" t="s">
        <v>13</v>
      </c>
      <c r="J95" s="15" t="s">
        <v>14</v>
      </c>
      <c r="K95" s="15" t="s">
        <v>15</v>
      </c>
      <c r="L95" s="15" t="s">
        <v>16</v>
      </c>
      <c r="M95" s="76" t="s">
        <v>17</v>
      </c>
      <c r="N95" s="76"/>
      <c r="O95" s="15" t="s">
        <v>18</v>
      </c>
      <c r="P95" s="15" t="s">
        <v>19</v>
      </c>
      <c r="Q95" s="7"/>
    </row>
    <row r="96" spans="2:17">
      <c r="B96" s="4"/>
      <c r="C96" s="16" t="s">
        <v>20</v>
      </c>
      <c r="D96" s="65" t="str">
        <f>IF(D88&lt;&gt;"",D88,"")</f>
        <v/>
      </c>
      <c r="E96" s="66"/>
      <c r="F96" s="67" t="str">
        <f>IF(I88&lt;&gt;"",I88,"")</f>
        <v/>
      </c>
      <c r="G96" s="68"/>
      <c r="H96" s="17"/>
      <c r="I96" s="18"/>
      <c r="J96" s="18"/>
      <c r="K96" s="18"/>
      <c r="L96" s="19"/>
      <c r="M96" s="20" t="str">
        <f>IF(ISBLANK(H96),"",COUNTIF(H96:L96,"&gt;=0"))</f>
        <v/>
      </c>
      <c r="N96" s="21" t="str">
        <f>IF(ISBLANK(H96),"",IF(LEFT(H96)="-",1,0)+IF(LEFT(I96)="-",1,0)+IF(LEFT(J96)="-",1,0)+IF(LEFT(K96)="-",1,0)+IF(LEFT(L96)="-",1,0))</f>
        <v/>
      </c>
      <c r="O96" s="22" t="str">
        <f>IF(M96=3,1,"")</f>
        <v/>
      </c>
      <c r="P96" s="21" t="str">
        <f>IF(N96=3,1,"")</f>
        <v/>
      </c>
      <c r="Q96" s="7"/>
    </row>
    <row r="97" spans="2:17">
      <c r="B97" s="4"/>
      <c r="C97" s="23" t="s">
        <v>21</v>
      </c>
      <c r="D97" s="52" t="str">
        <f>IF(D90&lt;&gt;"",D90,"")</f>
        <v/>
      </c>
      <c r="E97" s="53"/>
      <c r="F97" s="54" t="str">
        <f>IF(I90&lt;&gt;"",I90,"")</f>
        <v/>
      </c>
      <c r="G97" s="55"/>
      <c r="H97" s="24"/>
      <c r="I97" s="25"/>
      <c r="J97" s="25"/>
      <c r="K97" s="25"/>
      <c r="L97" s="26"/>
      <c r="M97" s="27" t="str">
        <f t="shared" ref="M97:M102" si="11">IF(ISBLANK(H97),"",COUNTIF(H97:L97,"&gt;=0"))</f>
        <v/>
      </c>
      <c r="N97" s="28" t="str">
        <f t="shared" ref="N97:N101" si="12">IF(ISBLANK(H97),"",IF(LEFT(H97)="-",1,0)+IF(LEFT(I97)="-",1,0)+IF(LEFT(J97)="-",1,0)+IF(LEFT(K97)="-",1,0)+IF(LEFT(L97)="-",1,0))</f>
        <v/>
      </c>
      <c r="O97" s="29" t="str">
        <f t="shared" ref="O97:O102" si="13">IF(M97=3,1,"")</f>
        <v/>
      </c>
      <c r="P97" s="28" t="str">
        <f t="shared" ref="P97:P102" si="14">IF(N97=3,1,"")</f>
        <v/>
      </c>
      <c r="Q97" s="7"/>
    </row>
    <row r="98" spans="2:17">
      <c r="B98" s="4"/>
      <c r="C98" s="23" t="s">
        <v>22</v>
      </c>
      <c r="D98" s="52" t="str">
        <f>IF(D89&lt;&gt;"",D89,"")</f>
        <v/>
      </c>
      <c r="E98" s="53"/>
      <c r="F98" s="54" t="str">
        <f>IF(I89&lt;&gt;"",I89,"")</f>
        <v/>
      </c>
      <c r="G98" s="55"/>
      <c r="H98" s="24"/>
      <c r="I98" s="25"/>
      <c r="J98" s="25"/>
      <c r="K98" s="25"/>
      <c r="L98" s="26"/>
      <c r="M98" s="27" t="str">
        <f t="shared" si="11"/>
        <v/>
      </c>
      <c r="N98" s="28" t="str">
        <f t="shared" si="12"/>
        <v/>
      </c>
      <c r="O98" s="29" t="str">
        <f t="shared" si="13"/>
        <v/>
      </c>
      <c r="P98" s="28" t="str">
        <f t="shared" si="14"/>
        <v/>
      </c>
      <c r="Q98" s="7"/>
    </row>
    <row r="99" spans="2:17">
      <c r="B99" s="4"/>
      <c r="C99" s="23" t="s">
        <v>23</v>
      </c>
      <c r="D99" s="52" t="str">
        <f>IF(D88&lt;&gt;"",D88,"")</f>
        <v/>
      </c>
      <c r="E99" s="53"/>
      <c r="F99" s="54" t="str">
        <f>IF(I90&lt;&gt;"",I90,"")</f>
        <v/>
      </c>
      <c r="G99" s="55"/>
      <c r="H99" s="24"/>
      <c r="I99" s="25"/>
      <c r="J99" s="25"/>
      <c r="K99" s="25"/>
      <c r="L99" s="26"/>
      <c r="M99" s="27" t="str">
        <f t="shared" si="11"/>
        <v/>
      </c>
      <c r="N99" s="28" t="str">
        <f t="shared" si="12"/>
        <v/>
      </c>
      <c r="O99" s="29" t="str">
        <f t="shared" si="13"/>
        <v/>
      </c>
      <c r="P99" s="28" t="str">
        <f t="shared" si="14"/>
        <v/>
      </c>
      <c r="Q99" s="7"/>
    </row>
    <row r="100" spans="2:17">
      <c r="B100" s="4"/>
      <c r="C100" s="23" t="s">
        <v>24</v>
      </c>
      <c r="D100" s="52" t="str">
        <f>IF(D89&lt;&gt;"",D89,"")</f>
        <v/>
      </c>
      <c r="E100" s="53"/>
      <c r="F100" s="54" t="str">
        <f>IF(I88&lt;&gt;"",I88,"")</f>
        <v/>
      </c>
      <c r="G100" s="55"/>
      <c r="H100" s="24"/>
      <c r="I100" s="25"/>
      <c r="J100" s="25"/>
      <c r="K100" s="25"/>
      <c r="L100" s="26"/>
      <c r="M100" s="27" t="str">
        <f t="shared" si="11"/>
        <v/>
      </c>
      <c r="N100" s="28" t="str">
        <f t="shared" si="12"/>
        <v/>
      </c>
      <c r="O100" s="29" t="str">
        <f t="shared" si="13"/>
        <v/>
      </c>
      <c r="P100" s="28" t="str">
        <f t="shared" si="14"/>
        <v/>
      </c>
      <c r="Q100" s="7"/>
    </row>
    <row r="101" spans="2:17">
      <c r="B101" s="4"/>
      <c r="C101" s="23" t="s">
        <v>25</v>
      </c>
      <c r="D101" s="52" t="str">
        <f>IF(D90&lt;&gt;"",D90,"")</f>
        <v/>
      </c>
      <c r="E101" s="53"/>
      <c r="F101" s="54" t="str">
        <f>IF(I89&lt;&gt;"",I89,"")</f>
        <v/>
      </c>
      <c r="G101" s="55"/>
      <c r="H101" s="30"/>
      <c r="I101" s="25"/>
      <c r="J101" s="25"/>
      <c r="K101" s="25"/>
      <c r="L101" s="26"/>
      <c r="M101" s="27" t="str">
        <f t="shared" si="11"/>
        <v/>
      </c>
      <c r="N101" s="28" t="str">
        <f t="shared" si="12"/>
        <v/>
      </c>
      <c r="O101" s="29" t="str">
        <f t="shared" si="13"/>
        <v/>
      </c>
      <c r="P101" s="28" t="str">
        <f t="shared" si="14"/>
        <v/>
      </c>
      <c r="Q101" s="7"/>
    </row>
    <row r="102" spans="2:17" ht="15" thickBot="1">
      <c r="B102" s="4"/>
      <c r="C102" s="31" t="s">
        <v>26</v>
      </c>
      <c r="D102" s="56" t="str">
        <f>IF(D92&lt;&gt;"",D92 &amp; " / " &amp; D93,"")</f>
        <v/>
      </c>
      <c r="E102" s="57"/>
      <c r="F102" s="58" t="str">
        <f>IF(I92&lt;&gt;"",I92 &amp; " / " &amp; I93,"")</f>
        <v/>
      </c>
      <c r="G102" s="59"/>
      <c r="H102" s="32"/>
      <c r="I102" s="33"/>
      <c r="J102" s="33"/>
      <c r="K102" s="33"/>
      <c r="L102" s="34"/>
      <c r="M102" s="35" t="str">
        <f t="shared" si="11"/>
        <v/>
      </c>
      <c r="N102" s="36" t="str">
        <f>IF(ISBLANK(H102),"",IF(LEFT(H102)="-",1,0)+IF(LEFT(I102)="-",1,0)+IF(LEFT(J102)="-",1,0)+IF(LEFT(K102)="-",1,0)+IF(LEFT(L102)="-",1,0))</f>
        <v/>
      </c>
      <c r="O102" s="37" t="str">
        <f t="shared" si="13"/>
        <v/>
      </c>
      <c r="P102" s="36" t="str">
        <f t="shared" si="14"/>
        <v/>
      </c>
      <c r="Q102" s="7"/>
    </row>
    <row r="103" spans="2:17" ht="18.600000000000001" thickBot="1">
      <c r="B103" s="4"/>
      <c r="C103" s="38"/>
      <c r="D103" s="38"/>
      <c r="E103" s="38"/>
      <c r="F103" s="38"/>
      <c r="G103" s="38"/>
      <c r="H103" s="39"/>
      <c r="I103" s="39"/>
      <c r="J103" s="40"/>
      <c r="K103" s="60" t="s">
        <v>27</v>
      </c>
      <c r="L103" s="61"/>
      <c r="M103" s="41">
        <f>COUNTIF(M96:M102,"=3")</f>
        <v>0</v>
      </c>
      <c r="N103" s="42">
        <f>COUNTIF(N96:N102,"=3")</f>
        <v>0</v>
      </c>
      <c r="O103" s="43">
        <f>SUM(O96:O102)</f>
        <v>0</v>
      </c>
      <c r="P103" s="44">
        <f>SUM(P96:P102)</f>
        <v>0</v>
      </c>
      <c r="Q103" s="7"/>
    </row>
    <row r="104" spans="2:17">
      <c r="B104" s="4"/>
      <c r="C104" s="45" t="s">
        <v>28</v>
      </c>
      <c r="D104" s="38"/>
      <c r="E104" s="38"/>
      <c r="F104" s="38"/>
      <c r="G104" s="38"/>
      <c r="H104" s="38"/>
      <c r="I104" s="38"/>
      <c r="J104" s="38"/>
      <c r="K104" s="38"/>
      <c r="L104" s="38"/>
      <c r="M104" s="5"/>
      <c r="N104" s="5"/>
      <c r="O104" s="5"/>
      <c r="P104" s="5"/>
      <c r="Q104" s="7"/>
    </row>
    <row r="105" spans="2:17">
      <c r="B105" s="4"/>
      <c r="C105" s="46" t="s">
        <v>29</v>
      </c>
      <c r="D105" s="46"/>
      <c r="E105" s="47"/>
      <c r="F105" s="46" t="s">
        <v>30</v>
      </c>
      <c r="G105" s="46"/>
      <c r="H105" s="46" t="s">
        <v>31</v>
      </c>
      <c r="I105" s="45"/>
      <c r="J105" s="45"/>
      <c r="L105" s="62" t="s">
        <v>32</v>
      </c>
      <c r="M105" s="62"/>
      <c r="N105" s="62"/>
      <c r="O105" s="62"/>
      <c r="P105" s="62"/>
      <c r="Q105" s="7"/>
    </row>
    <row r="106" spans="2:17" ht="21.6" thickBot="1">
      <c r="B106" s="4"/>
      <c r="C106" s="63" t="s">
        <v>33</v>
      </c>
      <c r="D106" s="63"/>
      <c r="E106" s="63"/>
      <c r="F106" s="63" t="s">
        <v>33</v>
      </c>
      <c r="G106" s="63"/>
      <c r="H106" s="63" t="s">
        <v>33</v>
      </c>
      <c r="I106" s="63"/>
      <c r="J106" s="63"/>
      <c r="K106" s="63"/>
      <c r="L106" s="64" t="s">
        <v>60</v>
      </c>
      <c r="M106" s="64"/>
      <c r="N106" s="64"/>
      <c r="O106" s="64"/>
      <c r="P106" s="64"/>
      <c r="Q106" s="7"/>
    </row>
    <row r="107" spans="2:17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50"/>
    </row>
    <row r="111" spans="2:17" ht="15" thickBot="1"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3"/>
    </row>
    <row r="112" spans="2:17">
      <c r="B112" s="4"/>
      <c r="C112" s="5"/>
      <c r="D112" s="5"/>
      <c r="E112" s="6" t="s">
        <v>0</v>
      </c>
      <c r="F112" s="5"/>
      <c r="G112" s="5"/>
      <c r="H112" s="5"/>
      <c r="I112" s="77" t="s">
        <v>1</v>
      </c>
      <c r="J112" s="78"/>
      <c r="K112" s="65"/>
      <c r="L112" s="79">
        <v>42854</v>
      </c>
      <c r="M112" s="79"/>
      <c r="N112" s="79"/>
      <c r="O112" s="79"/>
      <c r="P112" s="80"/>
      <c r="Q112" s="7"/>
    </row>
    <row r="113" spans="2:17" ht="16.2" thickBot="1">
      <c r="B113" s="4"/>
      <c r="C113" s="5"/>
      <c r="D113" s="5"/>
      <c r="E113" s="8" t="s">
        <v>70</v>
      </c>
      <c r="F113" s="5"/>
      <c r="G113" s="5"/>
      <c r="H113" s="5"/>
      <c r="I113" s="81" t="s">
        <v>2</v>
      </c>
      <c r="J113" s="82"/>
      <c r="K113" s="83"/>
      <c r="L113" s="84" t="s">
        <v>66</v>
      </c>
      <c r="M113" s="84"/>
      <c r="N113" s="84"/>
      <c r="O113" s="84"/>
      <c r="P113" s="85"/>
      <c r="Q113" s="7"/>
    </row>
    <row r="114" spans="2:17" ht="15" thickBot="1">
      <c r="B114" s="4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7"/>
    </row>
    <row r="115" spans="2:17">
      <c r="B115" s="4"/>
      <c r="C115" s="9" t="s">
        <v>3</v>
      </c>
      <c r="D115" s="86" t="s">
        <v>60</v>
      </c>
      <c r="E115" s="86"/>
      <c r="F115" s="87"/>
      <c r="G115" s="5"/>
      <c r="H115" s="9" t="s">
        <v>3</v>
      </c>
      <c r="I115" s="86" t="s">
        <v>35</v>
      </c>
      <c r="J115" s="86"/>
      <c r="K115" s="86"/>
      <c r="L115" s="86"/>
      <c r="M115" s="86"/>
      <c r="N115" s="86"/>
      <c r="O115" s="86"/>
      <c r="P115" s="87"/>
      <c r="Q115" s="7"/>
    </row>
    <row r="116" spans="2:17">
      <c r="B116" s="4"/>
      <c r="C116" s="10" t="s">
        <v>4</v>
      </c>
      <c r="D116" s="88" t="s">
        <v>62</v>
      </c>
      <c r="E116" s="89"/>
      <c r="F116" s="90"/>
      <c r="G116" s="5"/>
      <c r="H116" s="10" t="s">
        <v>5</v>
      </c>
      <c r="I116" s="69" t="s">
        <v>59</v>
      </c>
      <c r="J116" s="69"/>
      <c r="K116" s="69"/>
      <c r="L116" s="69"/>
      <c r="M116" s="69"/>
      <c r="N116" s="69"/>
      <c r="O116" s="69"/>
      <c r="P116" s="70"/>
      <c r="Q116" s="7"/>
    </row>
    <row r="117" spans="2:17">
      <c r="B117" s="4"/>
      <c r="C117" s="10" t="s">
        <v>6</v>
      </c>
      <c r="D117" s="88" t="s">
        <v>63</v>
      </c>
      <c r="E117" s="89"/>
      <c r="F117" s="90"/>
      <c r="G117" s="5"/>
      <c r="H117" s="10" t="s">
        <v>7</v>
      </c>
      <c r="I117" s="69" t="s">
        <v>58</v>
      </c>
      <c r="J117" s="69"/>
      <c r="K117" s="69"/>
      <c r="L117" s="69"/>
      <c r="M117" s="69"/>
      <c r="N117" s="69"/>
      <c r="O117" s="69"/>
      <c r="P117" s="70"/>
      <c r="Q117" s="7"/>
    </row>
    <row r="118" spans="2:17">
      <c r="B118" s="4"/>
      <c r="C118" s="10" t="s">
        <v>8</v>
      </c>
      <c r="D118" s="88" t="s">
        <v>64</v>
      </c>
      <c r="E118" s="89"/>
      <c r="F118" s="90"/>
      <c r="G118" s="5"/>
      <c r="H118" s="10" t="s">
        <v>9</v>
      </c>
      <c r="I118" s="69" t="s">
        <v>54</v>
      </c>
      <c r="J118" s="69"/>
      <c r="K118" s="69"/>
      <c r="L118" s="69"/>
      <c r="M118" s="69"/>
      <c r="N118" s="69"/>
      <c r="O118" s="69"/>
      <c r="P118" s="70"/>
      <c r="Q118" s="7"/>
    </row>
    <row r="119" spans="2:17">
      <c r="B119" s="4"/>
      <c r="C119" s="71" t="s">
        <v>10</v>
      </c>
      <c r="D119" s="72"/>
      <c r="E119" s="72"/>
      <c r="F119" s="73"/>
      <c r="G119" s="5"/>
      <c r="H119" s="71" t="s">
        <v>10</v>
      </c>
      <c r="I119" s="72"/>
      <c r="J119" s="72"/>
      <c r="K119" s="72"/>
      <c r="L119" s="72"/>
      <c r="M119" s="72"/>
      <c r="N119" s="72"/>
      <c r="O119" s="72"/>
      <c r="P119" s="73"/>
      <c r="Q119" s="7"/>
    </row>
    <row r="120" spans="2:17">
      <c r="B120" s="4"/>
      <c r="C120" s="11"/>
      <c r="D120" s="69"/>
      <c r="E120" s="69"/>
      <c r="F120" s="70"/>
      <c r="G120" s="5"/>
      <c r="H120" s="11"/>
      <c r="I120" s="69"/>
      <c r="J120" s="69"/>
      <c r="K120" s="69"/>
      <c r="L120" s="69"/>
      <c r="M120" s="69"/>
      <c r="N120" s="69"/>
      <c r="O120" s="69"/>
      <c r="P120" s="70"/>
      <c r="Q120" s="7"/>
    </row>
    <row r="121" spans="2:17" ht="15" thickBot="1">
      <c r="B121" s="4"/>
      <c r="C121" s="12"/>
      <c r="D121" s="74"/>
      <c r="E121" s="74"/>
      <c r="F121" s="75"/>
      <c r="G121" s="5"/>
      <c r="H121" s="12"/>
      <c r="I121" s="74"/>
      <c r="J121" s="74"/>
      <c r="K121" s="74"/>
      <c r="L121" s="74"/>
      <c r="M121" s="74"/>
      <c r="N121" s="74"/>
      <c r="O121" s="74"/>
      <c r="P121" s="75"/>
      <c r="Q121" s="7"/>
    </row>
    <row r="122" spans="2:17">
      <c r="B122" s="4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7"/>
    </row>
    <row r="123" spans="2:17" ht="15" thickBot="1">
      <c r="B123" s="4"/>
      <c r="C123" s="13" t="s">
        <v>11</v>
      </c>
      <c r="D123" s="5"/>
      <c r="E123" s="5"/>
      <c r="F123" s="5"/>
      <c r="G123" s="5"/>
      <c r="H123" s="51" t="s">
        <v>12</v>
      </c>
      <c r="I123" s="51" t="s">
        <v>13</v>
      </c>
      <c r="J123" s="51" t="s">
        <v>14</v>
      </c>
      <c r="K123" s="51" t="s">
        <v>15</v>
      </c>
      <c r="L123" s="51" t="s">
        <v>16</v>
      </c>
      <c r="M123" s="76" t="s">
        <v>17</v>
      </c>
      <c r="N123" s="76"/>
      <c r="O123" s="51" t="s">
        <v>18</v>
      </c>
      <c r="P123" s="51" t="s">
        <v>19</v>
      </c>
      <c r="Q123" s="7"/>
    </row>
    <row r="124" spans="2:17">
      <c r="B124" s="4"/>
      <c r="C124" s="16" t="s">
        <v>20</v>
      </c>
      <c r="D124" s="65" t="str">
        <f>IF(D116&lt;&gt;"",D116,"")</f>
        <v>ARTTU PIHKALA</v>
      </c>
      <c r="E124" s="66"/>
      <c r="F124" s="67" t="str">
        <f>IF(I116&lt;&gt;"",I116,"")</f>
        <v>TEEMU OINAS</v>
      </c>
      <c r="G124" s="68"/>
      <c r="H124" s="17">
        <v>9</v>
      </c>
      <c r="I124" s="18">
        <v>8</v>
      </c>
      <c r="J124" s="18">
        <v>3</v>
      </c>
      <c r="K124" s="18"/>
      <c r="L124" s="19"/>
      <c r="M124" s="20">
        <f>IF(ISBLANK(H124),"",COUNTIF(H124:L124,"&gt;=0"))</f>
        <v>3</v>
      </c>
      <c r="N124" s="21">
        <f>IF(ISBLANK(H124),"",IF(LEFT(H124)="-",1,0)+IF(LEFT(I124)="-",1,0)+IF(LEFT(J124)="-",1,0)+IF(LEFT(K124)="-",1,0)+IF(LEFT(L124)="-",1,0))</f>
        <v>0</v>
      </c>
      <c r="O124" s="22">
        <f>IF(M124=3,1,"")</f>
        <v>1</v>
      </c>
      <c r="P124" s="21" t="str">
        <f>IF(N124=3,1,"")</f>
        <v/>
      </c>
      <c r="Q124" s="7"/>
    </row>
    <row r="125" spans="2:17">
      <c r="B125" s="4"/>
      <c r="C125" s="23" t="s">
        <v>21</v>
      </c>
      <c r="D125" s="52" t="str">
        <f>IF(D118&lt;&gt;"",D118,"")</f>
        <v>MATIAS OJALA</v>
      </c>
      <c r="E125" s="53"/>
      <c r="F125" s="54" t="str">
        <f>IF(I118&lt;&gt;"",I118,"")</f>
        <v>TOMMI SIDOROFF</v>
      </c>
      <c r="G125" s="55"/>
      <c r="H125" s="24">
        <v>6</v>
      </c>
      <c r="I125" s="25">
        <v>9</v>
      </c>
      <c r="J125" s="25">
        <v>4</v>
      </c>
      <c r="K125" s="25"/>
      <c r="L125" s="26"/>
      <c r="M125" s="27">
        <f t="shared" ref="M125:M130" si="15">IF(ISBLANK(H125),"",COUNTIF(H125:L125,"&gt;=0"))</f>
        <v>3</v>
      </c>
      <c r="N125" s="28">
        <f t="shared" ref="N125:N129" si="16">IF(ISBLANK(H125),"",IF(LEFT(H125)="-",1,0)+IF(LEFT(I125)="-",1,0)+IF(LEFT(J125)="-",1,0)+IF(LEFT(K125)="-",1,0)+IF(LEFT(L125)="-",1,0))</f>
        <v>0</v>
      </c>
      <c r="O125" s="29">
        <f t="shared" ref="O125:P130" si="17">IF(M125=3,1,"")</f>
        <v>1</v>
      </c>
      <c r="P125" s="28" t="str">
        <f t="shared" si="17"/>
        <v/>
      </c>
      <c r="Q125" s="7"/>
    </row>
    <row r="126" spans="2:17">
      <c r="B126" s="4"/>
      <c r="C126" s="23" t="s">
        <v>22</v>
      </c>
      <c r="D126" s="52" t="str">
        <f>IF(D117&lt;&gt;"",D117,"")</f>
        <v>VEETI VALASTI</v>
      </c>
      <c r="E126" s="53"/>
      <c r="F126" s="54" t="str">
        <f>IF(I117&lt;&gt;"",I117,"")</f>
        <v>MARKUS PERKKIÖ</v>
      </c>
      <c r="G126" s="55"/>
      <c r="H126" s="24">
        <v>-7</v>
      </c>
      <c r="I126" s="25">
        <v>-8</v>
      </c>
      <c r="J126" s="25">
        <v>8</v>
      </c>
      <c r="K126" s="25">
        <v>-10</v>
      </c>
      <c r="L126" s="26"/>
      <c r="M126" s="27">
        <f t="shared" si="15"/>
        <v>1</v>
      </c>
      <c r="N126" s="28">
        <f t="shared" si="16"/>
        <v>3</v>
      </c>
      <c r="O126" s="29" t="str">
        <f t="shared" si="17"/>
        <v/>
      </c>
      <c r="P126" s="28">
        <f t="shared" si="17"/>
        <v>1</v>
      </c>
      <c r="Q126" s="7"/>
    </row>
    <row r="127" spans="2:17">
      <c r="B127" s="4"/>
      <c r="C127" s="23" t="s">
        <v>23</v>
      </c>
      <c r="D127" s="52" t="str">
        <f>IF(D116&lt;&gt;"",D116,"")</f>
        <v>ARTTU PIHKALA</v>
      </c>
      <c r="E127" s="53"/>
      <c r="F127" s="54" t="str">
        <f>IF(I118&lt;&gt;"",I118,"")</f>
        <v>TOMMI SIDOROFF</v>
      </c>
      <c r="G127" s="55"/>
      <c r="H127" s="24">
        <v>10</v>
      </c>
      <c r="I127" s="25">
        <v>-9</v>
      </c>
      <c r="J127" s="25">
        <v>6</v>
      </c>
      <c r="K127" s="25">
        <v>-8</v>
      </c>
      <c r="L127" s="26">
        <v>6</v>
      </c>
      <c r="M127" s="27">
        <f t="shared" si="15"/>
        <v>3</v>
      </c>
      <c r="N127" s="28">
        <f t="shared" si="16"/>
        <v>2</v>
      </c>
      <c r="O127" s="29">
        <f t="shared" si="17"/>
        <v>1</v>
      </c>
      <c r="P127" s="28" t="str">
        <f t="shared" si="17"/>
        <v/>
      </c>
      <c r="Q127" s="7"/>
    </row>
    <row r="128" spans="2:17">
      <c r="B128" s="4"/>
      <c r="C128" s="23" t="s">
        <v>24</v>
      </c>
      <c r="D128" s="52" t="str">
        <f>IF(D117&lt;&gt;"",D117,"")</f>
        <v>VEETI VALASTI</v>
      </c>
      <c r="E128" s="53"/>
      <c r="F128" s="54" t="str">
        <f>IF(I116&lt;&gt;"",I116,"")</f>
        <v>TEEMU OINAS</v>
      </c>
      <c r="G128" s="55"/>
      <c r="H128" s="24">
        <v>8</v>
      </c>
      <c r="I128" s="25">
        <v>-10</v>
      </c>
      <c r="J128" s="25">
        <v>8</v>
      </c>
      <c r="K128" s="25">
        <v>-6</v>
      </c>
      <c r="L128" s="26">
        <v>-4</v>
      </c>
      <c r="M128" s="27">
        <f t="shared" si="15"/>
        <v>2</v>
      </c>
      <c r="N128" s="28">
        <f t="shared" si="16"/>
        <v>3</v>
      </c>
      <c r="O128" s="29" t="str">
        <f t="shared" si="17"/>
        <v/>
      </c>
      <c r="P128" s="28">
        <f t="shared" si="17"/>
        <v>1</v>
      </c>
      <c r="Q128" s="7"/>
    </row>
    <row r="129" spans="2:17">
      <c r="B129" s="4"/>
      <c r="C129" s="23" t="s">
        <v>25</v>
      </c>
      <c r="D129" s="52" t="str">
        <f>IF(D118&lt;&gt;"",D118,"")</f>
        <v>MATIAS OJALA</v>
      </c>
      <c r="E129" s="53"/>
      <c r="F129" s="54" t="str">
        <f>IF(I117&lt;&gt;"",I117,"")</f>
        <v>MARKUS PERKKIÖ</v>
      </c>
      <c r="G129" s="55"/>
      <c r="H129" s="30">
        <v>6</v>
      </c>
      <c r="I129" s="25">
        <v>8</v>
      </c>
      <c r="J129" s="25">
        <v>-9</v>
      </c>
      <c r="K129" s="25">
        <v>9</v>
      </c>
      <c r="L129" s="26"/>
      <c r="M129" s="27">
        <f t="shared" si="15"/>
        <v>3</v>
      </c>
      <c r="N129" s="28">
        <f t="shared" si="16"/>
        <v>1</v>
      </c>
      <c r="O129" s="29">
        <f t="shared" si="17"/>
        <v>1</v>
      </c>
      <c r="P129" s="28" t="str">
        <f t="shared" si="17"/>
        <v/>
      </c>
      <c r="Q129" s="7"/>
    </row>
    <row r="130" spans="2:17" ht="15" thickBot="1">
      <c r="B130" s="4"/>
      <c r="C130" s="31" t="s">
        <v>26</v>
      </c>
      <c r="D130" s="56" t="str">
        <f>IF(D120&lt;&gt;"",D120 &amp; " / " &amp; D121,"")</f>
        <v/>
      </c>
      <c r="E130" s="57"/>
      <c r="F130" s="58" t="str">
        <f>IF(I120&lt;&gt;"",I120 &amp; " / " &amp; I121,"")</f>
        <v/>
      </c>
      <c r="G130" s="59"/>
      <c r="H130" s="32"/>
      <c r="I130" s="33"/>
      <c r="J130" s="33"/>
      <c r="K130" s="33"/>
      <c r="L130" s="34"/>
      <c r="M130" s="35" t="str">
        <f t="shared" si="15"/>
        <v/>
      </c>
      <c r="N130" s="36" t="str">
        <f>IF(ISBLANK(H130),"",IF(LEFT(H130)="-",1,0)+IF(LEFT(I130)="-",1,0)+IF(LEFT(J130)="-",1,0)+IF(LEFT(K130)="-",1,0)+IF(LEFT(L130)="-",1,0))</f>
        <v/>
      </c>
      <c r="O130" s="37" t="str">
        <f t="shared" si="17"/>
        <v/>
      </c>
      <c r="P130" s="36" t="str">
        <f t="shared" si="17"/>
        <v/>
      </c>
      <c r="Q130" s="7"/>
    </row>
    <row r="131" spans="2:17" ht="18.600000000000001" thickBot="1">
      <c r="B131" s="4"/>
      <c r="C131" s="38"/>
      <c r="D131" s="38"/>
      <c r="E131" s="38"/>
      <c r="F131" s="38"/>
      <c r="G131" s="38"/>
      <c r="H131" s="39"/>
      <c r="I131" s="39"/>
      <c r="J131" s="40"/>
      <c r="K131" s="60" t="s">
        <v>27</v>
      </c>
      <c r="L131" s="61"/>
      <c r="M131" s="41">
        <f>COUNTIF(M124:M130,"=3")</f>
        <v>4</v>
      </c>
      <c r="N131" s="42">
        <f>COUNTIF(N124:N130,"=3")</f>
        <v>2</v>
      </c>
      <c r="O131" s="43">
        <f>SUM(O124:O130)</f>
        <v>4</v>
      </c>
      <c r="P131" s="44">
        <f>SUM(P124:P130)</f>
        <v>2</v>
      </c>
      <c r="Q131" s="7"/>
    </row>
    <row r="132" spans="2:17">
      <c r="B132" s="4"/>
      <c r="C132" s="45" t="s">
        <v>28</v>
      </c>
      <c r="D132" s="38"/>
      <c r="E132" s="38"/>
      <c r="F132" s="38"/>
      <c r="G132" s="38"/>
      <c r="H132" s="38"/>
      <c r="I132" s="38"/>
      <c r="J132" s="38"/>
      <c r="K132" s="38"/>
      <c r="L132" s="38"/>
      <c r="M132" s="5"/>
      <c r="N132" s="5"/>
      <c r="O132" s="5"/>
      <c r="P132" s="5"/>
      <c r="Q132" s="7"/>
    </row>
    <row r="133" spans="2:17">
      <c r="B133" s="4"/>
      <c r="C133" s="46" t="s">
        <v>29</v>
      </c>
      <c r="D133" s="46"/>
      <c r="E133" s="47"/>
      <c r="F133" s="46" t="s">
        <v>30</v>
      </c>
      <c r="G133" s="46"/>
      <c r="H133" s="46" t="s">
        <v>31</v>
      </c>
      <c r="I133" s="45"/>
      <c r="J133" s="45"/>
      <c r="L133" s="62" t="s">
        <v>32</v>
      </c>
      <c r="M133" s="62"/>
      <c r="N133" s="62"/>
      <c r="O133" s="62"/>
      <c r="P133" s="62"/>
      <c r="Q133" s="7"/>
    </row>
    <row r="134" spans="2:17" ht="21.6" thickBot="1">
      <c r="B134" s="4"/>
      <c r="C134" s="63" t="s">
        <v>33</v>
      </c>
      <c r="D134" s="63"/>
      <c r="E134" s="63"/>
      <c r="F134" s="63" t="s">
        <v>33</v>
      </c>
      <c r="G134" s="63"/>
      <c r="H134" s="63" t="s">
        <v>33</v>
      </c>
      <c r="I134" s="63"/>
      <c r="J134" s="63"/>
      <c r="K134" s="63"/>
      <c r="L134" s="64" t="s">
        <v>60</v>
      </c>
      <c r="M134" s="64"/>
      <c r="N134" s="64"/>
      <c r="O134" s="64"/>
      <c r="P134" s="64"/>
      <c r="Q134" s="7"/>
    </row>
    <row r="135" spans="2:17">
      <c r="B135" s="48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50"/>
    </row>
    <row r="138" spans="2:17" ht="15" thickBot="1"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3"/>
    </row>
    <row r="139" spans="2:17">
      <c r="B139" s="4"/>
      <c r="C139" s="5"/>
      <c r="D139" s="5"/>
      <c r="E139" s="6" t="s">
        <v>0</v>
      </c>
      <c r="F139" s="5"/>
      <c r="G139" s="5"/>
      <c r="H139" s="5"/>
      <c r="I139" s="77" t="s">
        <v>1</v>
      </c>
      <c r="J139" s="78"/>
      <c r="K139" s="65"/>
      <c r="L139" s="79">
        <v>42854</v>
      </c>
      <c r="M139" s="79"/>
      <c r="N139" s="79"/>
      <c r="O139" s="79"/>
      <c r="P139" s="80"/>
      <c r="Q139" s="7"/>
    </row>
    <row r="140" spans="2:17" ht="16.2" thickBot="1">
      <c r="B140" s="4"/>
      <c r="C140" s="5"/>
      <c r="D140" s="5"/>
      <c r="E140" s="8" t="s">
        <v>70</v>
      </c>
      <c r="F140" s="5"/>
      <c r="G140" s="5"/>
      <c r="H140" s="5"/>
      <c r="I140" s="81" t="s">
        <v>2</v>
      </c>
      <c r="J140" s="82"/>
      <c r="K140" s="83"/>
      <c r="L140" s="84" t="s">
        <v>66</v>
      </c>
      <c r="M140" s="84"/>
      <c r="N140" s="84"/>
      <c r="O140" s="84"/>
      <c r="P140" s="85"/>
      <c r="Q140" s="7"/>
    </row>
    <row r="141" spans="2:17" ht="15" thickBot="1">
      <c r="B141" s="4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7"/>
    </row>
    <row r="142" spans="2:17">
      <c r="B142" s="4"/>
      <c r="C142" s="9" t="s">
        <v>3</v>
      </c>
      <c r="D142" s="86" t="s">
        <v>38</v>
      </c>
      <c r="E142" s="86"/>
      <c r="F142" s="87"/>
      <c r="G142" s="5"/>
      <c r="H142" s="9" t="s">
        <v>3</v>
      </c>
      <c r="I142" s="86" t="s">
        <v>40</v>
      </c>
      <c r="J142" s="86"/>
      <c r="K142" s="86"/>
      <c r="L142" s="86"/>
      <c r="M142" s="86"/>
      <c r="N142" s="86"/>
      <c r="O142" s="86"/>
      <c r="P142" s="87"/>
      <c r="Q142" s="7"/>
    </row>
    <row r="143" spans="2:17">
      <c r="B143" s="4"/>
      <c r="C143" s="10" t="s">
        <v>4</v>
      </c>
      <c r="D143" s="69" t="s">
        <v>51</v>
      </c>
      <c r="E143" s="69"/>
      <c r="F143" s="70"/>
      <c r="G143" s="5"/>
      <c r="H143" s="10" t="s">
        <v>5</v>
      </c>
      <c r="I143" s="69" t="s">
        <v>42</v>
      </c>
      <c r="J143" s="69"/>
      <c r="K143" s="69"/>
      <c r="L143" s="69"/>
      <c r="M143" s="69"/>
      <c r="N143" s="69"/>
      <c r="O143" s="69"/>
      <c r="P143" s="70"/>
      <c r="Q143" s="7"/>
    </row>
    <row r="144" spans="2:17">
      <c r="B144" s="4"/>
      <c r="C144" s="10" t="s">
        <v>6</v>
      </c>
      <c r="D144" s="69" t="s">
        <v>48</v>
      </c>
      <c r="E144" s="69"/>
      <c r="F144" s="70"/>
      <c r="G144" s="5"/>
      <c r="H144" s="10" t="s">
        <v>7</v>
      </c>
      <c r="I144" s="69" t="s">
        <v>46</v>
      </c>
      <c r="J144" s="69"/>
      <c r="K144" s="69"/>
      <c r="L144" s="69"/>
      <c r="M144" s="69"/>
      <c r="N144" s="69"/>
      <c r="O144" s="69"/>
      <c r="P144" s="70"/>
      <c r="Q144" s="7"/>
    </row>
    <row r="145" spans="2:17">
      <c r="B145" s="4"/>
      <c r="C145" s="10" t="s">
        <v>8</v>
      </c>
      <c r="D145" s="69" t="s">
        <v>52</v>
      </c>
      <c r="E145" s="69"/>
      <c r="F145" s="70"/>
      <c r="G145" s="5"/>
      <c r="H145" s="10" t="s">
        <v>9</v>
      </c>
      <c r="I145" s="69" t="s">
        <v>44</v>
      </c>
      <c r="J145" s="69"/>
      <c r="K145" s="69"/>
      <c r="L145" s="69"/>
      <c r="M145" s="69"/>
      <c r="N145" s="69"/>
      <c r="O145" s="69"/>
      <c r="P145" s="70"/>
      <c r="Q145" s="7"/>
    </row>
    <row r="146" spans="2:17">
      <c r="B146" s="4"/>
      <c r="C146" s="71" t="s">
        <v>10</v>
      </c>
      <c r="D146" s="72"/>
      <c r="E146" s="72"/>
      <c r="F146" s="73"/>
      <c r="G146" s="5"/>
      <c r="H146" s="71" t="s">
        <v>10</v>
      </c>
      <c r="I146" s="72"/>
      <c r="J146" s="72"/>
      <c r="K146" s="72"/>
      <c r="L146" s="72"/>
      <c r="M146" s="72"/>
      <c r="N146" s="72"/>
      <c r="O146" s="72"/>
      <c r="P146" s="73"/>
      <c r="Q146" s="7"/>
    </row>
    <row r="147" spans="2:17">
      <c r="B147" s="4"/>
      <c r="C147" s="11"/>
      <c r="D147" s="69"/>
      <c r="E147" s="69"/>
      <c r="F147" s="70"/>
      <c r="G147" s="5"/>
      <c r="H147" s="11"/>
      <c r="I147" s="69"/>
      <c r="J147" s="69"/>
      <c r="K147" s="69"/>
      <c r="L147" s="69"/>
      <c r="M147" s="69"/>
      <c r="N147" s="69"/>
      <c r="O147" s="69"/>
      <c r="P147" s="70"/>
      <c r="Q147" s="7"/>
    </row>
    <row r="148" spans="2:17" ht="15" thickBot="1">
      <c r="B148" s="4"/>
      <c r="C148" s="12"/>
      <c r="D148" s="74"/>
      <c r="E148" s="74"/>
      <c r="F148" s="75"/>
      <c r="G148" s="5"/>
      <c r="H148" s="12"/>
      <c r="I148" s="74"/>
      <c r="J148" s="74"/>
      <c r="K148" s="74"/>
      <c r="L148" s="74"/>
      <c r="M148" s="74"/>
      <c r="N148" s="74"/>
      <c r="O148" s="74"/>
      <c r="P148" s="75"/>
      <c r="Q148" s="7"/>
    </row>
    <row r="149" spans="2:17">
      <c r="B149" s="4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7"/>
    </row>
    <row r="150" spans="2:17" ht="15" thickBot="1">
      <c r="B150" s="4"/>
      <c r="C150" s="13" t="s">
        <v>11</v>
      </c>
      <c r="D150" s="5"/>
      <c r="E150" s="5"/>
      <c r="F150" s="5"/>
      <c r="G150" s="5"/>
      <c r="H150" s="51" t="s">
        <v>12</v>
      </c>
      <c r="I150" s="51" t="s">
        <v>13</v>
      </c>
      <c r="J150" s="51" t="s">
        <v>14</v>
      </c>
      <c r="K150" s="51" t="s">
        <v>15</v>
      </c>
      <c r="L150" s="51" t="s">
        <v>16</v>
      </c>
      <c r="M150" s="76" t="s">
        <v>17</v>
      </c>
      <c r="N150" s="76"/>
      <c r="O150" s="51" t="s">
        <v>18</v>
      </c>
      <c r="P150" s="51" t="s">
        <v>19</v>
      </c>
      <c r="Q150" s="7"/>
    </row>
    <row r="151" spans="2:17">
      <c r="B151" s="4"/>
      <c r="C151" s="16" t="s">
        <v>20</v>
      </c>
      <c r="D151" s="65" t="str">
        <f>IF(D143&lt;&gt;"",D143,"")</f>
        <v>MEELIS KÄRNER</v>
      </c>
      <c r="E151" s="66"/>
      <c r="F151" s="67" t="str">
        <f>IF(I143&lt;&gt;"",I143,"")</f>
        <v>KARLI SIISPOOL</v>
      </c>
      <c r="G151" s="68"/>
      <c r="H151" s="17">
        <v>-5</v>
      </c>
      <c r="I151" s="18">
        <v>-4</v>
      </c>
      <c r="J151" s="18">
        <v>-12</v>
      </c>
      <c r="K151" s="18"/>
      <c r="L151" s="19"/>
      <c r="M151" s="20">
        <f>IF(ISBLANK(H151),"",COUNTIF(H151:L151,"&gt;=0"))</f>
        <v>0</v>
      </c>
      <c r="N151" s="21">
        <f>IF(ISBLANK(H151),"",IF(LEFT(H151)="-",1,0)+IF(LEFT(I151)="-",1,0)+IF(LEFT(J151)="-",1,0)+IF(LEFT(K151)="-",1,0)+IF(LEFT(L151)="-",1,0))</f>
        <v>3</v>
      </c>
      <c r="O151" s="22" t="str">
        <f>IF(M151=3,1,"")</f>
        <v/>
      </c>
      <c r="P151" s="21">
        <f>IF(N151=3,1,"")</f>
        <v>1</v>
      </c>
      <c r="Q151" s="7"/>
    </row>
    <row r="152" spans="2:17">
      <c r="B152" s="4"/>
      <c r="C152" s="23" t="s">
        <v>21</v>
      </c>
      <c r="D152" s="52" t="str">
        <f>IF(D145&lt;&gt;"",D145,"")</f>
        <v>YAN ZHUO PING</v>
      </c>
      <c r="E152" s="53"/>
      <c r="F152" s="54" t="str">
        <f>IF(I145&lt;&gt;"",I145,"")</f>
        <v>ESA MIETTINEN</v>
      </c>
      <c r="G152" s="55"/>
      <c r="H152" s="24">
        <v>-7</v>
      </c>
      <c r="I152" s="25">
        <v>6</v>
      </c>
      <c r="J152" s="25">
        <v>-9</v>
      </c>
      <c r="K152" s="25">
        <v>-9</v>
      </c>
      <c r="L152" s="26"/>
      <c r="M152" s="27">
        <f t="shared" ref="M152:M157" si="18">IF(ISBLANK(H152),"",COUNTIF(H152:L152,"&gt;=0"))</f>
        <v>1</v>
      </c>
      <c r="N152" s="28">
        <f t="shared" ref="N152:N156" si="19">IF(ISBLANK(H152),"",IF(LEFT(H152)="-",1,0)+IF(LEFT(I152)="-",1,0)+IF(LEFT(J152)="-",1,0)+IF(LEFT(K152)="-",1,0)+IF(LEFT(L152)="-",1,0))</f>
        <v>3</v>
      </c>
      <c r="O152" s="29" t="str">
        <f t="shared" ref="O152:P157" si="20">IF(M152=3,1,"")</f>
        <v/>
      </c>
      <c r="P152" s="28">
        <f t="shared" si="20"/>
        <v>1</v>
      </c>
      <c r="Q152" s="7"/>
    </row>
    <row r="153" spans="2:17">
      <c r="B153" s="4"/>
      <c r="C153" s="23" t="s">
        <v>22</v>
      </c>
      <c r="D153" s="52" t="str">
        <f>IF(D144&lt;&gt;"",D144,"")</f>
        <v>XISHENG CONG</v>
      </c>
      <c r="E153" s="53"/>
      <c r="F153" s="54" t="str">
        <f>IF(I144&lt;&gt;"",I144,"")</f>
        <v>JUSSI MÄKELÄ</v>
      </c>
      <c r="G153" s="55"/>
      <c r="H153" s="24">
        <v>6</v>
      </c>
      <c r="I153" s="25">
        <v>-7</v>
      </c>
      <c r="J153" s="25">
        <v>10</v>
      </c>
      <c r="K153" s="25">
        <v>-9</v>
      </c>
      <c r="L153" s="26">
        <v>-9</v>
      </c>
      <c r="M153" s="27">
        <f t="shared" si="18"/>
        <v>2</v>
      </c>
      <c r="N153" s="28">
        <f t="shared" si="19"/>
        <v>3</v>
      </c>
      <c r="O153" s="29" t="str">
        <f t="shared" si="20"/>
        <v/>
      </c>
      <c r="P153" s="28">
        <f t="shared" si="20"/>
        <v>1</v>
      </c>
      <c r="Q153" s="7"/>
    </row>
    <row r="154" spans="2:17">
      <c r="B154" s="4"/>
      <c r="C154" s="23" t="s">
        <v>23</v>
      </c>
      <c r="D154" s="52" t="str">
        <f>IF(D143&lt;&gt;"",D143,"")</f>
        <v>MEELIS KÄRNER</v>
      </c>
      <c r="E154" s="53"/>
      <c r="F154" s="54" t="str">
        <f>IF(I145&lt;&gt;"",I145,"")</f>
        <v>ESA MIETTINEN</v>
      </c>
      <c r="G154" s="55"/>
      <c r="H154" s="24">
        <v>-7</v>
      </c>
      <c r="I154" s="25">
        <v>-4</v>
      </c>
      <c r="J154" s="25">
        <v>-5</v>
      </c>
      <c r="K154" s="25"/>
      <c r="L154" s="26"/>
      <c r="M154" s="27">
        <f t="shared" si="18"/>
        <v>0</v>
      </c>
      <c r="N154" s="28">
        <f t="shared" si="19"/>
        <v>3</v>
      </c>
      <c r="O154" s="29" t="str">
        <f t="shared" si="20"/>
        <v/>
      </c>
      <c r="P154" s="28">
        <f t="shared" si="20"/>
        <v>1</v>
      </c>
      <c r="Q154" s="7"/>
    </row>
    <row r="155" spans="2:17">
      <c r="B155" s="4"/>
      <c r="C155" s="23" t="s">
        <v>24</v>
      </c>
      <c r="D155" s="52" t="str">
        <f>IF(D144&lt;&gt;"",D144,"")</f>
        <v>XISHENG CONG</v>
      </c>
      <c r="E155" s="53"/>
      <c r="F155" s="54" t="str">
        <f>IF(I143&lt;&gt;"",I143,"")</f>
        <v>KARLI SIISPOOL</v>
      </c>
      <c r="G155" s="55"/>
      <c r="H155" s="24"/>
      <c r="I155" s="25"/>
      <c r="J155" s="25"/>
      <c r="K155" s="25"/>
      <c r="L155" s="26"/>
      <c r="M155" s="27" t="str">
        <f t="shared" si="18"/>
        <v/>
      </c>
      <c r="N155" s="28" t="str">
        <f t="shared" si="19"/>
        <v/>
      </c>
      <c r="O155" s="29" t="str">
        <f t="shared" si="20"/>
        <v/>
      </c>
      <c r="P155" s="28" t="str">
        <f t="shared" si="20"/>
        <v/>
      </c>
      <c r="Q155" s="7"/>
    </row>
    <row r="156" spans="2:17">
      <c r="B156" s="4"/>
      <c r="C156" s="23" t="s">
        <v>25</v>
      </c>
      <c r="D156" s="52" t="str">
        <f>IF(D145&lt;&gt;"",D145,"")</f>
        <v>YAN ZHUO PING</v>
      </c>
      <c r="E156" s="53"/>
      <c r="F156" s="54" t="str">
        <f>IF(I144&lt;&gt;"",I144,"")</f>
        <v>JUSSI MÄKELÄ</v>
      </c>
      <c r="G156" s="55"/>
      <c r="H156" s="30"/>
      <c r="I156" s="25"/>
      <c r="J156" s="25"/>
      <c r="K156" s="25"/>
      <c r="L156" s="26"/>
      <c r="M156" s="27" t="str">
        <f t="shared" si="18"/>
        <v/>
      </c>
      <c r="N156" s="28" t="str">
        <f t="shared" si="19"/>
        <v/>
      </c>
      <c r="O156" s="29" t="str">
        <f t="shared" si="20"/>
        <v/>
      </c>
      <c r="P156" s="28" t="str">
        <f t="shared" si="20"/>
        <v/>
      </c>
      <c r="Q156" s="7"/>
    </row>
    <row r="157" spans="2:17" ht="15" thickBot="1">
      <c r="B157" s="4"/>
      <c r="C157" s="31" t="s">
        <v>26</v>
      </c>
      <c r="D157" s="56" t="str">
        <f>IF(D147&lt;&gt;"",D147 &amp; " / " &amp; D148,"")</f>
        <v/>
      </c>
      <c r="E157" s="57"/>
      <c r="F157" s="58" t="str">
        <f>IF(I147&lt;&gt;"",I147 &amp; " / " &amp; I148,"")</f>
        <v/>
      </c>
      <c r="G157" s="59"/>
      <c r="H157" s="32"/>
      <c r="I157" s="33"/>
      <c r="J157" s="33"/>
      <c r="K157" s="33"/>
      <c r="L157" s="34"/>
      <c r="M157" s="35" t="str">
        <f t="shared" si="18"/>
        <v/>
      </c>
      <c r="N157" s="36" t="str">
        <f>IF(ISBLANK(H157),"",IF(LEFT(H157)="-",1,0)+IF(LEFT(I157)="-",1,0)+IF(LEFT(J157)="-",1,0)+IF(LEFT(K157)="-",1,0)+IF(LEFT(L157)="-",1,0))</f>
        <v/>
      </c>
      <c r="O157" s="37" t="str">
        <f t="shared" si="20"/>
        <v/>
      </c>
      <c r="P157" s="36" t="str">
        <f t="shared" si="20"/>
        <v/>
      </c>
      <c r="Q157" s="7"/>
    </row>
    <row r="158" spans="2:17" ht="18.600000000000001" thickBot="1">
      <c r="B158" s="4"/>
      <c r="C158" s="38"/>
      <c r="D158" s="38"/>
      <c r="E158" s="38"/>
      <c r="F158" s="38"/>
      <c r="G158" s="38"/>
      <c r="H158" s="39"/>
      <c r="I158" s="39"/>
      <c r="J158" s="40"/>
      <c r="K158" s="60" t="s">
        <v>27</v>
      </c>
      <c r="L158" s="61"/>
      <c r="M158" s="41">
        <f>COUNTIF(M151:M157,"=3")</f>
        <v>0</v>
      </c>
      <c r="N158" s="42">
        <f>COUNTIF(N151:N157,"=3")</f>
        <v>4</v>
      </c>
      <c r="O158" s="43">
        <f>SUM(O151:O157)</f>
        <v>0</v>
      </c>
      <c r="P158" s="44">
        <f>SUM(P151:P157)</f>
        <v>4</v>
      </c>
      <c r="Q158" s="7"/>
    </row>
    <row r="159" spans="2:17">
      <c r="B159" s="4"/>
      <c r="C159" s="45" t="s">
        <v>28</v>
      </c>
      <c r="D159" s="38"/>
      <c r="E159" s="38"/>
      <c r="F159" s="38"/>
      <c r="G159" s="38"/>
      <c r="H159" s="38"/>
      <c r="I159" s="38"/>
      <c r="J159" s="38"/>
      <c r="K159" s="38"/>
      <c r="L159" s="38"/>
      <c r="M159" s="5"/>
      <c r="N159" s="5"/>
      <c r="O159" s="5"/>
      <c r="P159" s="5"/>
      <c r="Q159" s="7"/>
    </row>
    <row r="160" spans="2:17">
      <c r="B160" s="4"/>
      <c r="C160" s="46" t="s">
        <v>29</v>
      </c>
      <c r="D160" s="46"/>
      <c r="E160" s="47"/>
      <c r="F160" s="46" t="s">
        <v>30</v>
      </c>
      <c r="G160" s="46"/>
      <c r="H160" s="46" t="s">
        <v>31</v>
      </c>
      <c r="I160" s="45"/>
      <c r="J160" s="45"/>
      <c r="L160" s="62" t="s">
        <v>32</v>
      </c>
      <c r="M160" s="62"/>
      <c r="N160" s="62"/>
      <c r="O160" s="62"/>
      <c r="P160" s="62"/>
      <c r="Q160" s="7"/>
    </row>
    <row r="161" spans="2:17" ht="21.6" thickBot="1">
      <c r="B161" s="4"/>
      <c r="C161" s="63" t="s">
        <v>65</v>
      </c>
      <c r="D161" s="63"/>
      <c r="E161" s="63"/>
      <c r="F161" s="63" t="s">
        <v>33</v>
      </c>
      <c r="G161" s="63"/>
      <c r="H161" s="63" t="s">
        <v>33</v>
      </c>
      <c r="I161" s="63"/>
      <c r="J161" s="63"/>
      <c r="K161" s="63"/>
      <c r="L161" s="64" t="s">
        <v>40</v>
      </c>
      <c r="M161" s="64"/>
      <c r="N161" s="64"/>
      <c r="O161" s="64"/>
      <c r="P161" s="64"/>
      <c r="Q161" s="7"/>
    </row>
    <row r="162" spans="2:17">
      <c r="B162" s="4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50"/>
    </row>
    <row r="165" spans="2:17" ht="15" thickBot="1"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3"/>
    </row>
    <row r="166" spans="2:17">
      <c r="B166" s="4"/>
      <c r="C166" s="5"/>
      <c r="D166" s="5"/>
      <c r="E166" s="6" t="s">
        <v>0</v>
      </c>
      <c r="F166" s="5"/>
      <c r="G166" s="5"/>
      <c r="H166" s="5"/>
      <c r="I166" s="77" t="s">
        <v>1</v>
      </c>
      <c r="J166" s="78"/>
      <c r="K166" s="65"/>
      <c r="L166" s="79">
        <v>42854</v>
      </c>
      <c r="M166" s="79"/>
      <c r="N166" s="79"/>
      <c r="O166" s="79"/>
      <c r="P166" s="80"/>
      <c r="Q166" s="7"/>
    </row>
    <row r="167" spans="2:17" ht="16.2" thickBot="1">
      <c r="B167" s="4"/>
      <c r="C167" s="5"/>
      <c r="D167" s="5"/>
      <c r="E167" s="8" t="s">
        <v>70</v>
      </c>
      <c r="F167" s="5"/>
      <c r="G167" s="5"/>
      <c r="H167" s="5"/>
      <c r="I167" s="81" t="s">
        <v>2</v>
      </c>
      <c r="J167" s="82"/>
      <c r="K167" s="83"/>
      <c r="L167" s="84" t="s">
        <v>66</v>
      </c>
      <c r="M167" s="84"/>
      <c r="N167" s="84"/>
      <c r="O167" s="84"/>
      <c r="P167" s="85"/>
      <c r="Q167" s="7"/>
    </row>
    <row r="168" spans="2:17" ht="15" thickBot="1">
      <c r="B168" s="4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7"/>
    </row>
    <row r="169" spans="2:17">
      <c r="B169" s="4"/>
      <c r="C169" s="9" t="s">
        <v>3</v>
      </c>
      <c r="D169" s="86" t="s">
        <v>39</v>
      </c>
      <c r="E169" s="86"/>
      <c r="F169" s="87"/>
      <c r="G169" s="5"/>
      <c r="H169" s="9" t="s">
        <v>3</v>
      </c>
      <c r="I169" s="86" t="s">
        <v>37</v>
      </c>
      <c r="J169" s="86"/>
      <c r="K169" s="86"/>
      <c r="L169" s="86"/>
      <c r="M169" s="86"/>
      <c r="N169" s="86"/>
      <c r="O169" s="86"/>
      <c r="P169" s="87"/>
      <c r="Q169" s="7"/>
    </row>
    <row r="170" spans="2:17">
      <c r="B170" s="4"/>
      <c r="C170" s="10" t="s">
        <v>4</v>
      </c>
      <c r="D170" s="69" t="s">
        <v>41</v>
      </c>
      <c r="E170" s="69"/>
      <c r="F170" s="70"/>
      <c r="G170" s="5"/>
      <c r="H170" s="10" t="s">
        <v>5</v>
      </c>
      <c r="I170" s="69" t="s">
        <v>67</v>
      </c>
      <c r="J170" s="69"/>
      <c r="K170" s="69"/>
      <c r="L170" s="69"/>
      <c r="M170" s="69"/>
      <c r="N170" s="69"/>
      <c r="O170" s="69"/>
      <c r="P170" s="70"/>
      <c r="Q170" s="7"/>
    </row>
    <row r="171" spans="2:17">
      <c r="B171" s="4"/>
      <c r="C171" s="10" t="s">
        <v>6</v>
      </c>
      <c r="D171" s="69" t="s">
        <v>45</v>
      </c>
      <c r="E171" s="69"/>
      <c r="F171" s="70"/>
      <c r="G171" s="5"/>
      <c r="H171" s="10" t="s">
        <v>7</v>
      </c>
      <c r="I171" s="69" t="s">
        <v>47</v>
      </c>
      <c r="J171" s="69"/>
      <c r="K171" s="69"/>
      <c r="L171" s="69"/>
      <c r="M171" s="69"/>
      <c r="N171" s="69"/>
      <c r="O171" s="69"/>
      <c r="P171" s="70"/>
      <c r="Q171" s="7"/>
    </row>
    <row r="172" spans="2:17">
      <c r="B172" s="4"/>
      <c r="C172" s="10" t="s">
        <v>8</v>
      </c>
      <c r="D172" s="69" t="s">
        <v>43</v>
      </c>
      <c r="E172" s="69"/>
      <c r="F172" s="70"/>
      <c r="G172" s="5"/>
      <c r="H172" s="10" t="s">
        <v>9</v>
      </c>
      <c r="I172" s="69" t="s">
        <v>50</v>
      </c>
      <c r="J172" s="69"/>
      <c r="K172" s="69"/>
      <c r="L172" s="69"/>
      <c r="M172" s="69"/>
      <c r="N172" s="69"/>
      <c r="O172" s="69"/>
      <c r="P172" s="70"/>
      <c r="Q172" s="7"/>
    </row>
    <row r="173" spans="2:17">
      <c r="B173" s="4"/>
      <c r="C173" s="71" t="s">
        <v>10</v>
      </c>
      <c r="D173" s="72"/>
      <c r="E173" s="72"/>
      <c r="F173" s="73"/>
      <c r="G173" s="5"/>
      <c r="H173" s="71" t="s">
        <v>10</v>
      </c>
      <c r="I173" s="72"/>
      <c r="J173" s="72"/>
      <c r="K173" s="72"/>
      <c r="L173" s="72"/>
      <c r="M173" s="72"/>
      <c r="N173" s="72"/>
      <c r="O173" s="72"/>
      <c r="P173" s="73"/>
      <c r="Q173" s="7"/>
    </row>
    <row r="174" spans="2:17">
      <c r="B174" s="4"/>
      <c r="C174" s="11"/>
      <c r="D174" s="69" t="s">
        <v>43</v>
      </c>
      <c r="E174" s="69"/>
      <c r="F174" s="70"/>
      <c r="G174" s="5"/>
      <c r="H174" s="11"/>
      <c r="I174" s="69" t="s">
        <v>50</v>
      </c>
      <c r="J174" s="69"/>
      <c r="K174" s="69"/>
      <c r="L174" s="69"/>
      <c r="M174" s="69"/>
      <c r="N174" s="69"/>
      <c r="O174" s="69"/>
      <c r="P174" s="70"/>
      <c r="Q174" s="7"/>
    </row>
    <row r="175" spans="2:17" ht="15" thickBot="1">
      <c r="B175" s="4"/>
      <c r="C175" s="12"/>
      <c r="D175" s="74" t="s">
        <v>41</v>
      </c>
      <c r="E175" s="74"/>
      <c r="F175" s="75"/>
      <c r="G175" s="5"/>
      <c r="H175" s="12"/>
      <c r="I175" s="74" t="s">
        <v>68</v>
      </c>
      <c r="J175" s="74"/>
      <c r="K175" s="74"/>
      <c r="L175" s="74"/>
      <c r="M175" s="74"/>
      <c r="N175" s="74"/>
      <c r="O175" s="74"/>
      <c r="P175" s="75"/>
      <c r="Q175" s="7"/>
    </row>
    <row r="176" spans="2:17">
      <c r="B176" s="4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7"/>
    </row>
    <row r="177" spans="2:17" ht="15" thickBot="1">
      <c r="B177" s="4"/>
      <c r="C177" s="13" t="s">
        <v>11</v>
      </c>
      <c r="D177" s="5"/>
      <c r="E177" s="5"/>
      <c r="F177" s="5"/>
      <c r="G177" s="5"/>
      <c r="H177" s="51" t="s">
        <v>12</v>
      </c>
      <c r="I177" s="51" t="s">
        <v>13</v>
      </c>
      <c r="J177" s="51" t="s">
        <v>14</v>
      </c>
      <c r="K177" s="51" t="s">
        <v>15</v>
      </c>
      <c r="L177" s="51" t="s">
        <v>16</v>
      </c>
      <c r="M177" s="76" t="s">
        <v>17</v>
      </c>
      <c r="N177" s="76"/>
      <c r="O177" s="51" t="s">
        <v>18</v>
      </c>
      <c r="P177" s="51" t="s">
        <v>19</v>
      </c>
      <c r="Q177" s="7"/>
    </row>
    <row r="178" spans="2:17">
      <c r="B178" s="4"/>
      <c r="C178" s="16" t="s">
        <v>20</v>
      </c>
      <c r="D178" s="65" t="str">
        <f>IF(D170&lt;&gt;"",D170,"")</f>
        <v>LARI IKONEN</v>
      </c>
      <c r="E178" s="66"/>
      <c r="F178" s="67" t="str">
        <f>IF(I170&lt;&gt;"",I170,"")</f>
        <v>RISTO TUJULA</v>
      </c>
      <c r="G178" s="68"/>
      <c r="H178" s="17">
        <v>4</v>
      </c>
      <c r="I178" s="18">
        <v>-5</v>
      </c>
      <c r="J178" s="18">
        <v>7</v>
      </c>
      <c r="K178" s="18">
        <v>-9</v>
      </c>
      <c r="L178" s="19">
        <v>4</v>
      </c>
      <c r="M178" s="20">
        <f>IF(ISBLANK(H178),"",COUNTIF(H178:L178,"&gt;=0"))</f>
        <v>3</v>
      </c>
      <c r="N178" s="21">
        <f>IF(ISBLANK(H178),"",IF(LEFT(H178)="-",1,0)+IF(LEFT(I178)="-",1,0)+IF(LEFT(J178)="-",1,0)+IF(LEFT(K178)="-",1,0)+IF(LEFT(L178)="-",1,0))</f>
        <v>2</v>
      </c>
      <c r="O178" s="22">
        <f>IF(M178=3,1,"")</f>
        <v>1</v>
      </c>
      <c r="P178" s="21" t="str">
        <f>IF(N178=3,1,"")</f>
        <v/>
      </c>
      <c r="Q178" s="7"/>
    </row>
    <row r="179" spans="2:17">
      <c r="B179" s="4"/>
      <c r="C179" s="23" t="s">
        <v>21</v>
      </c>
      <c r="D179" s="52" t="str">
        <f>IF(D172&lt;&gt;"",D172,"")</f>
        <v>LEO KIVELÄ</v>
      </c>
      <c r="E179" s="53"/>
      <c r="F179" s="54" t="str">
        <f>IF(I172&lt;&gt;"",I172,"")</f>
        <v>TATU PITKÄNEN</v>
      </c>
      <c r="G179" s="55"/>
      <c r="H179" s="24">
        <v>-13</v>
      </c>
      <c r="I179" s="25">
        <v>6</v>
      </c>
      <c r="J179" s="25">
        <v>-9</v>
      </c>
      <c r="K179" s="25">
        <v>-9</v>
      </c>
      <c r="L179" s="26"/>
      <c r="M179" s="27">
        <f t="shared" ref="M179:M184" si="21">IF(ISBLANK(H179),"",COUNTIF(H179:L179,"&gt;=0"))</f>
        <v>1</v>
      </c>
      <c r="N179" s="28">
        <f t="shared" ref="N179:N183" si="22">IF(ISBLANK(H179),"",IF(LEFT(H179)="-",1,0)+IF(LEFT(I179)="-",1,0)+IF(LEFT(J179)="-",1,0)+IF(LEFT(K179)="-",1,0)+IF(LEFT(L179)="-",1,0))</f>
        <v>3</v>
      </c>
      <c r="O179" s="29" t="str">
        <f t="shared" ref="O179:P184" si="23">IF(M179=3,1,"")</f>
        <v/>
      </c>
      <c r="P179" s="28">
        <f t="shared" si="23"/>
        <v>1</v>
      </c>
      <c r="Q179" s="7"/>
    </row>
    <row r="180" spans="2:17">
      <c r="B180" s="4"/>
      <c r="C180" s="23" t="s">
        <v>22</v>
      </c>
      <c r="D180" s="52" t="str">
        <f>IF(D171&lt;&gt;"",D171,"")</f>
        <v>ESA KARHUNEN</v>
      </c>
      <c r="E180" s="53"/>
      <c r="F180" s="54" t="str">
        <f>IF(I171&lt;&gt;"",I171,"")</f>
        <v>AARNE KYLÄKALLIO</v>
      </c>
      <c r="G180" s="55"/>
      <c r="H180" s="24">
        <v>-6</v>
      </c>
      <c r="I180" s="25">
        <v>-4</v>
      </c>
      <c r="J180" s="25">
        <v>-13</v>
      </c>
      <c r="K180" s="25"/>
      <c r="L180" s="26"/>
      <c r="M180" s="27">
        <f t="shared" si="21"/>
        <v>0</v>
      </c>
      <c r="N180" s="28">
        <f t="shared" si="22"/>
        <v>3</v>
      </c>
      <c r="O180" s="29" t="str">
        <f t="shared" si="23"/>
        <v/>
      </c>
      <c r="P180" s="28">
        <f t="shared" si="23"/>
        <v>1</v>
      </c>
      <c r="Q180" s="7"/>
    </row>
    <row r="181" spans="2:17">
      <c r="B181" s="4"/>
      <c r="C181" s="23" t="s">
        <v>23</v>
      </c>
      <c r="D181" s="52" t="str">
        <f>IF(D170&lt;&gt;"",D170,"")</f>
        <v>LARI IKONEN</v>
      </c>
      <c r="E181" s="53"/>
      <c r="F181" s="54" t="str">
        <f>IF(I172&lt;&gt;"",I172,"")</f>
        <v>TATU PITKÄNEN</v>
      </c>
      <c r="G181" s="55"/>
      <c r="H181" s="24">
        <v>7</v>
      </c>
      <c r="I181" s="25">
        <v>1</v>
      </c>
      <c r="J181" s="25">
        <v>7</v>
      </c>
      <c r="K181" s="25"/>
      <c r="L181" s="26"/>
      <c r="M181" s="27">
        <f t="shared" si="21"/>
        <v>3</v>
      </c>
      <c r="N181" s="28">
        <f t="shared" si="22"/>
        <v>0</v>
      </c>
      <c r="O181" s="29">
        <f t="shared" si="23"/>
        <v>1</v>
      </c>
      <c r="P181" s="28" t="str">
        <f t="shared" si="23"/>
        <v/>
      </c>
      <c r="Q181" s="7"/>
    </row>
    <row r="182" spans="2:17">
      <c r="B182" s="4"/>
      <c r="C182" s="23" t="s">
        <v>24</v>
      </c>
      <c r="D182" s="52" t="str">
        <f>IF(D171&lt;&gt;"",D171,"")</f>
        <v>ESA KARHUNEN</v>
      </c>
      <c r="E182" s="53"/>
      <c r="F182" s="54" t="str">
        <f>IF(I170&lt;&gt;"",I170,"")</f>
        <v>RISTO TUJULA</v>
      </c>
      <c r="G182" s="55"/>
      <c r="H182" s="24">
        <v>-7</v>
      </c>
      <c r="I182" s="25">
        <v>-6</v>
      </c>
      <c r="J182" s="25">
        <v>-10</v>
      </c>
      <c r="K182" s="25"/>
      <c r="L182" s="26"/>
      <c r="M182" s="27">
        <f t="shared" si="21"/>
        <v>0</v>
      </c>
      <c r="N182" s="28">
        <f t="shared" si="22"/>
        <v>3</v>
      </c>
      <c r="O182" s="29" t="str">
        <f t="shared" si="23"/>
        <v/>
      </c>
      <c r="P182" s="28">
        <f t="shared" si="23"/>
        <v>1</v>
      </c>
      <c r="Q182" s="7"/>
    </row>
    <row r="183" spans="2:17">
      <c r="B183" s="4"/>
      <c r="C183" s="23" t="s">
        <v>25</v>
      </c>
      <c r="D183" s="52" t="str">
        <f>IF(D172&lt;&gt;"",D172,"")</f>
        <v>LEO KIVELÄ</v>
      </c>
      <c r="E183" s="53"/>
      <c r="F183" s="54" t="str">
        <f>IF(I171&lt;&gt;"",I171,"")</f>
        <v>AARNE KYLÄKALLIO</v>
      </c>
      <c r="G183" s="55"/>
      <c r="H183" s="30">
        <v>-8</v>
      </c>
      <c r="I183" s="25">
        <v>11</v>
      </c>
      <c r="J183" s="25">
        <v>-6</v>
      </c>
      <c r="K183" s="25">
        <v>10</v>
      </c>
      <c r="L183" s="26">
        <v>3</v>
      </c>
      <c r="M183" s="27">
        <f t="shared" si="21"/>
        <v>3</v>
      </c>
      <c r="N183" s="28">
        <f t="shared" si="22"/>
        <v>2</v>
      </c>
      <c r="O183" s="29">
        <f t="shared" si="23"/>
        <v>1</v>
      </c>
      <c r="P183" s="28" t="str">
        <f t="shared" si="23"/>
        <v/>
      </c>
      <c r="Q183" s="7"/>
    </row>
    <row r="184" spans="2:17" ht="15" thickBot="1">
      <c r="B184" s="4"/>
      <c r="C184" s="31" t="s">
        <v>26</v>
      </c>
      <c r="D184" s="56" t="str">
        <f>IF(D174&lt;&gt;"",D174 &amp; " / " &amp; D175,"")</f>
        <v>LEO KIVELÄ / LARI IKONEN</v>
      </c>
      <c r="E184" s="57"/>
      <c r="F184" s="58" t="str">
        <f>IF(I174&lt;&gt;"",I174 &amp; " / " &amp; I175,"")</f>
        <v>TATU PITKÄNEN / TERHO PITKÄNEN</v>
      </c>
      <c r="G184" s="59"/>
      <c r="H184" s="32">
        <v>7</v>
      </c>
      <c r="I184" s="33">
        <v>-9</v>
      </c>
      <c r="J184" s="33">
        <v>-9</v>
      </c>
      <c r="K184" s="33">
        <v>6</v>
      </c>
      <c r="L184" s="34">
        <v>7</v>
      </c>
      <c r="M184" s="35">
        <f t="shared" si="21"/>
        <v>3</v>
      </c>
      <c r="N184" s="36">
        <f>IF(ISBLANK(H184),"",IF(LEFT(H184)="-",1,0)+IF(LEFT(I184)="-",1,0)+IF(LEFT(J184)="-",1,0)+IF(LEFT(K184)="-",1,0)+IF(LEFT(L184)="-",1,0))</f>
        <v>2</v>
      </c>
      <c r="O184" s="37">
        <f t="shared" si="23"/>
        <v>1</v>
      </c>
      <c r="P184" s="36" t="str">
        <f t="shared" si="23"/>
        <v/>
      </c>
      <c r="Q184" s="7"/>
    </row>
    <row r="185" spans="2:17" ht="18.600000000000001" thickBot="1">
      <c r="B185" s="4"/>
      <c r="C185" s="38"/>
      <c r="D185" s="38"/>
      <c r="E185" s="38"/>
      <c r="F185" s="38"/>
      <c r="G185" s="38"/>
      <c r="H185" s="39"/>
      <c r="I185" s="39"/>
      <c r="J185" s="40"/>
      <c r="K185" s="60" t="s">
        <v>27</v>
      </c>
      <c r="L185" s="61"/>
      <c r="M185" s="41">
        <f>COUNTIF(M178:M184,"=3")</f>
        <v>4</v>
      </c>
      <c r="N185" s="42">
        <f>COUNTIF(N178:N184,"=3")</f>
        <v>3</v>
      </c>
      <c r="O185" s="43">
        <f>SUM(O178:O184)</f>
        <v>4</v>
      </c>
      <c r="P185" s="44">
        <f>SUM(P178:P184)</f>
        <v>3</v>
      </c>
      <c r="Q185" s="7"/>
    </row>
    <row r="186" spans="2:17">
      <c r="B186" s="4"/>
      <c r="C186" s="45" t="s">
        <v>28</v>
      </c>
      <c r="D186" s="38"/>
      <c r="E186" s="38"/>
      <c r="F186" s="38"/>
      <c r="G186" s="38"/>
      <c r="H186" s="38"/>
      <c r="I186" s="38"/>
      <c r="J186" s="38"/>
      <c r="K186" s="38"/>
      <c r="L186" s="38"/>
      <c r="M186" s="5"/>
      <c r="N186" s="5"/>
      <c r="O186" s="5"/>
      <c r="P186" s="5"/>
      <c r="Q186" s="7"/>
    </row>
    <row r="187" spans="2:17">
      <c r="B187" s="4"/>
      <c r="C187" s="46" t="s">
        <v>29</v>
      </c>
      <c r="D187" s="46"/>
      <c r="E187" s="47"/>
      <c r="F187" s="46" t="s">
        <v>30</v>
      </c>
      <c r="G187" s="46"/>
      <c r="H187" s="46" t="s">
        <v>31</v>
      </c>
      <c r="I187" s="45"/>
      <c r="J187" s="45"/>
      <c r="L187" s="62" t="s">
        <v>32</v>
      </c>
      <c r="M187" s="62"/>
      <c r="N187" s="62"/>
      <c r="O187" s="62"/>
      <c r="P187" s="62"/>
      <c r="Q187" s="7"/>
    </row>
    <row r="188" spans="2:17" ht="21.6" thickBot="1">
      <c r="B188" s="4"/>
      <c r="C188" s="63" t="s">
        <v>33</v>
      </c>
      <c r="D188" s="63"/>
      <c r="E188" s="63"/>
      <c r="F188" s="63" t="s">
        <v>33</v>
      </c>
      <c r="G188" s="63"/>
      <c r="H188" s="63" t="s">
        <v>33</v>
      </c>
      <c r="I188" s="63"/>
      <c r="J188" s="63"/>
      <c r="K188" s="63"/>
      <c r="L188" s="64" t="str">
        <f>IF(O185=5,D169,IF(P185=5,I169,IF(O185=4,IF(P185=3,D169,""),IF(P185=4,IF(O185=3,I169,""),""))))</f>
        <v>LPTS 2</v>
      </c>
      <c r="M188" s="64"/>
      <c r="N188" s="64"/>
      <c r="O188" s="64"/>
      <c r="P188" s="64"/>
      <c r="Q188" s="7"/>
    </row>
    <row r="189" spans="2:17">
      <c r="B189" s="48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50"/>
    </row>
    <row r="192" spans="2:17" ht="15" thickBot="1"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3"/>
    </row>
    <row r="193" spans="2:17">
      <c r="B193" s="4"/>
      <c r="C193" s="5"/>
      <c r="D193" s="5"/>
      <c r="E193" s="6" t="s">
        <v>0</v>
      </c>
      <c r="F193" s="5"/>
      <c r="G193" s="5"/>
      <c r="H193" s="5"/>
      <c r="I193" s="77" t="s">
        <v>1</v>
      </c>
      <c r="J193" s="78"/>
      <c r="K193" s="65"/>
      <c r="L193" s="79">
        <v>42854</v>
      </c>
      <c r="M193" s="79"/>
      <c r="N193" s="79"/>
      <c r="O193" s="79"/>
      <c r="P193" s="80"/>
      <c r="Q193" s="7"/>
    </row>
    <row r="194" spans="2:17" ht="16.2" thickBot="1">
      <c r="B194" s="4"/>
      <c r="C194" s="5"/>
      <c r="D194" s="5"/>
      <c r="E194" s="8" t="s">
        <v>70</v>
      </c>
      <c r="F194" s="5"/>
      <c r="G194" s="5"/>
      <c r="H194" s="5"/>
      <c r="I194" s="81" t="s">
        <v>2</v>
      </c>
      <c r="J194" s="82"/>
      <c r="K194" s="83"/>
      <c r="L194" s="84" t="s">
        <v>66</v>
      </c>
      <c r="M194" s="84"/>
      <c r="N194" s="84"/>
      <c r="O194" s="84"/>
      <c r="P194" s="85"/>
      <c r="Q194" s="7"/>
    </row>
    <row r="195" spans="2:17" ht="15" thickBot="1">
      <c r="B195" s="4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7"/>
    </row>
    <row r="196" spans="2:17">
      <c r="B196" s="4"/>
      <c r="C196" s="9" t="s">
        <v>3</v>
      </c>
      <c r="D196" s="86" t="s">
        <v>36</v>
      </c>
      <c r="E196" s="86"/>
      <c r="F196" s="87"/>
      <c r="G196" s="5"/>
      <c r="H196" s="9" t="s">
        <v>3</v>
      </c>
      <c r="I196" s="86" t="s">
        <v>61</v>
      </c>
      <c r="J196" s="86"/>
      <c r="K196" s="86"/>
      <c r="L196" s="86"/>
      <c r="M196" s="86"/>
      <c r="N196" s="86"/>
      <c r="O196" s="86"/>
      <c r="P196" s="87"/>
      <c r="Q196" s="7"/>
    </row>
    <row r="197" spans="2:17">
      <c r="B197" s="4"/>
      <c r="C197" s="10" t="s">
        <v>4</v>
      </c>
      <c r="D197" s="69"/>
      <c r="E197" s="69"/>
      <c r="F197" s="70"/>
      <c r="G197" s="5"/>
      <c r="H197" s="10" t="s">
        <v>5</v>
      </c>
      <c r="I197" s="69"/>
      <c r="J197" s="69"/>
      <c r="K197" s="69"/>
      <c r="L197" s="69"/>
      <c r="M197" s="69"/>
      <c r="N197" s="69"/>
      <c r="O197" s="69"/>
      <c r="P197" s="70"/>
      <c r="Q197" s="7"/>
    </row>
    <row r="198" spans="2:17">
      <c r="B198" s="4"/>
      <c r="C198" s="10" t="s">
        <v>6</v>
      </c>
      <c r="D198" s="69"/>
      <c r="E198" s="69"/>
      <c r="F198" s="70"/>
      <c r="G198" s="5"/>
      <c r="H198" s="10" t="s">
        <v>7</v>
      </c>
      <c r="I198" s="69"/>
      <c r="J198" s="69"/>
      <c r="K198" s="69"/>
      <c r="L198" s="69"/>
      <c r="M198" s="69"/>
      <c r="N198" s="69"/>
      <c r="O198" s="69"/>
      <c r="P198" s="70"/>
      <c r="Q198" s="7"/>
    </row>
    <row r="199" spans="2:17">
      <c r="B199" s="4"/>
      <c r="C199" s="10" t="s">
        <v>8</v>
      </c>
      <c r="D199" s="69"/>
      <c r="E199" s="69"/>
      <c r="F199" s="70"/>
      <c r="G199" s="5"/>
      <c r="H199" s="10" t="s">
        <v>9</v>
      </c>
      <c r="I199" s="69"/>
      <c r="J199" s="69"/>
      <c r="K199" s="69"/>
      <c r="L199" s="69"/>
      <c r="M199" s="69"/>
      <c r="N199" s="69"/>
      <c r="O199" s="69"/>
      <c r="P199" s="70"/>
      <c r="Q199" s="7"/>
    </row>
    <row r="200" spans="2:17">
      <c r="B200" s="4"/>
      <c r="C200" s="71" t="s">
        <v>10</v>
      </c>
      <c r="D200" s="72"/>
      <c r="E200" s="72"/>
      <c r="F200" s="73"/>
      <c r="G200" s="5"/>
      <c r="H200" s="71" t="s">
        <v>10</v>
      </c>
      <c r="I200" s="72"/>
      <c r="J200" s="72"/>
      <c r="K200" s="72"/>
      <c r="L200" s="72"/>
      <c r="M200" s="72"/>
      <c r="N200" s="72"/>
      <c r="O200" s="72"/>
      <c r="P200" s="73"/>
      <c r="Q200" s="7"/>
    </row>
    <row r="201" spans="2:17">
      <c r="B201" s="4"/>
      <c r="C201" s="11"/>
      <c r="D201" s="69"/>
      <c r="E201" s="69"/>
      <c r="F201" s="70"/>
      <c r="G201" s="5"/>
      <c r="H201" s="11"/>
      <c r="I201" s="69"/>
      <c r="J201" s="69"/>
      <c r="K201" s="69"/>
      <c r="L201" s="69"/>
      <c r="M201" s="69"/>
      <c r="N201" s="69"/>
      <c r="O201" s="69"/>
      <c r="P201" s="70"/>
      <c r="Q201" s="7"/>
    </row>
    <row r="202" spans="2:17" ht="15" thickBot="1">
      <c r="B202" s="4"/>
      <c r="C202" s="12"/>
      <c r="D202" s="74"/>
      <c r="E202" s="74"/>
      <c r="F202" s="75"/>
      <c r="G202" s="5"/>
      <c r="H202" s="12"/>
      <c r="I202" s="74"/>
      <c r="J202" s="74"/>
      <c r="K202" s="74"/>
      <c r="L202" s="74"/>
      <c r="M202" s="74"/>
      <c r="N202" s="74"/>
      <c r="O202" s="74"/>
      <c r="P202" s="75"/>
      <c r="Q202" s="7"/>
    </row>
    <row r="203" spans="2:17">
      <c r="B203" s="4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7"/>
    </row>
    <row r="204" spans="2:17" ht="15" thickBot="1">
      <c r="B204" s="4"/>
      <c r="C204" s="13" t="s">
        <v>11</v>
      </c>
      <c r="D204" s="5"/>
      <c r="E204" s="5"/>
      <c r="F204" s="5"/>
      <c r="G204" s="5"/>
      <c r="H204" s="51" t="s">
        <v>12</v>
      </c>
      <c r="I204" s="51" t="s">
        <v>13</v>
      </c>
      <c r="J204" s="51" t="s">
        <v>14</v>
      </c>
      <c r="K204" s="51" t="s">
        <v>15</v>
      </c>
      <c r="L204" s="51" t="s">
        <v>16</v>
      </c>
      <c r="M204" s="76" t="s">
        <v>17</v>
      </c>
      <c r="N204" s="76"/>
      <c r="O204" s="51" t="s">
        <v>18</v>
      </c>
      <c r="P204" s="51" t="s">
        <v>19</v>
      </c>
      <c r="Q204" s="7"/>
    </row>
    <row r="205" spans="2:17">
      <c r="B205" s="4"/>
      <c r="C205" s="16" t="s">
        <v>20</v>
      </c>
      <c r="D205" s="65" t="str">
        <f>IF(D197&lt;&gt;"",D197,"")</f>
        <v/>
      </c>
      <c r="E205" s="66"/>
      <c r="F205" s="67" t="str">
        <f>IF(I197&lt;&gt;"",I197,"")</f>
        <v/>
      </c>
      <c r="G205" s="68"/>
      <c r="H205" s="17"/>
      <c r="I205" s="18"/>
      <c r="J205" s="18"/>
      <c r="K205" s="18"/>
      <c r="L205" s="19"/>
      <c r="M205" s="20" t="str">
        <f>IF(ISBLANK(H205),"",COUNTIF(H205:L205,"&gt;=0"))</f>
        <v/>
      </c>
      <c r="N205" s="21" t="str">
        <f>IF(ISBLANK(H205),"",IF(LEFT(H205)="-",1,0)+IF(LEFT(I205)="-",1,0)+IF(LEFT(J205)="-",1,0)+IF(LEFT(K205)="-",1,0)+IF(LEFT(L205)="-",1,0))</f>
        <v/>
      </c>
      <c r="O205" s="22" t="str">
        <f>IF(M205=3,1,"")</f>
        <v/>
      </c>
      <c r="P205" s="21" t="str">
        <f>IF(N205=3,1,"")</f>
        <v/>
      </c>
      <c r="Q205" s="7"/>
    </row>
    <row r="206" spans="2:17">
      <c r="B206" s="4"/>
      <c r="C206" s="23" t="s">
        <v>21</v>
      </c>
      <c r="D206" s="52" t="str">
        <f>IF(D199&lt;&gt;"",D199,"")</f>
        <v/>
      </c>
      <c r="E206" s="53"/>
      <c r="F206" s="54" t="str">
        <f>IF(I199&lt;&gt;"",I199,"")</f>
        <v/>
      </c>
      <c r="G206" s="55"/>
      <c r="H206" s="24"/>
      <c r="I206" s="25"/>
      <c r="J206" s="25"/>
      <c r="K206" s="25"/>
      <c r="L206" s="26"/>
      <c r="M206" s="27" t="str">
        <f t="shared" ref="M206:M211" si="24">IF(ISBLANK(H206),"",COUNTIF(H206:L206,"&gt;=0"))</f>
        <v/>
      </c>
      <c r="N206" s="28" t="str">
        <f t="shared" ref="N206:N210" si="25">IF(ISBLANK(H206),"",IF(LEFT(H206)="-",1,0)+IF(LEFT(I206)="-",1,0)+IF(LEFT(J206)="-",1,0)+IF(LEFT(K206)="-",1,0)+IF(LEFT(L206)="-",1,0))</f>
        <v/>
      </c>
      <c r="O206" s="29" t="str">
        <f t="shared" ref="O206:P211" si="26">IF(M206=3,1,"")</f>
        <v/>
      </c>
      <c r="P206" s="28" t="str">
        <f t="shared" si="26"/>
        <v/>
      </c>
      <c r="Q206" s="7"/>
    </row>
    <row r="207" spans="2:17">
      <c r="B207" s="4"/>
      <c r="C207" s="23" t="s">
        <v>22</v>
      </c>
      <c r="D207" s="52" t="str">
        <f>IF(D198&lt;&gt;"",D198,"")</f>
        <v/>
      </c>
      <c r="E207" s="53"/>
      <c r="F207" s="54" t="str">
        <f>IF(I198&lt;&gt;"",I198,"")</f>
        <v/>
      </c>
      <c r="G207" s="55"/>
      <c r="H207" s="24"/>
      <c r="I207" s="25"/>
      <c r="J207" s="25"/>
      <c r="K207" s="25"/>
      <c r="L207" s="26"/>
      <c r="M207" s="27" t="str">
        <f t="shared" si="24"/>
        <v/>
      </c>
      <c r="N207" s="28" t="str">
        <f t="shared" si="25"/>
        <v/>
      </c>
      <c r="O207" s="29" t="str">
        <f t="shared" si="26"/>
        <v/>
      </c>
      <c r="P207" s="28" t="str">
        <f t="shared" si="26"/>
        <v/>
      </c>
      <c r="Q207" s="7"/>
    </row>
    <row r="208" spans="2:17">
      <c r="B208" s="4"/>
      <c r="C208" s="23" t="s">
        <v>23</v>
      </c>
      <c r="D208" s="52" t="str">
        <f>IF(D197&lt;&gt;"",D197,"")</f>
        <v/>
      </c>
      <c r="E208" s="53"/>
      <c r="F208" s="54" t="str">
        <f>IF(I199&lt;&gt;"",I199,"")</f>
        <v/>
      </c>
      <c r="G208" s="55"/>
      <c r="H208" s="24"/>
      <c r="I208" s="25"/>
      <c r="J208" s="25"/>
      <c r="K208" s="25"/>
      <c r="L208" s="26"/>
      <c r="M208" s="27" t="str">
        <f t="shared" si="24"/>
        <v/>
      </c>
      <c r="N208" s="28" t="str">
        <f t="shared" si="25"/>
        <v/>
      </c>
      <c r="O208" s="29" t="str">
        <f t="shared" si="26"/>
        <v/>
      </c>
      <c r="P208" s="28" t="str">
        <f t="shared" si="26"/>
        <v/>
      </c>
      <c r="Q208" s="7"/>
    </row>
    <row r="209" spans="2:17">
      <c r="B209" s="4"/>
      <c r="C209" s="23" t="s">
        <v>24</v>
      </c>
      <c r="D209" s="52" t="str">
        <f>IF(D198&lt;&gt;"",D198,"")</f>
        <v/>
      </c>
      <c r="E209" s="53"/>
      <c r="F209" s="54" t="str">
        <f>IF(I197&lt;&gt;"",I197,"")</f>
        <v/>
      </c>
      <c r="G209" s="55"/>
      <c r="H209" s="24"/>
      <c r="I209" s="25"/>
      <c r="J209" s="25"/>
      <c r="K209" s="25"/>
      <c r="L209" s="26"/>
      <c r="M209" s="27" t="str">
        <f t="shared" si="24"/>
        <v/>
      </c>
      <c r="N209" s="28" t="str">
        <f t="shared" si="25"/>
        <v/>
      </c>
      <c r="O209" s="29" t="str">
        <f t="shared" si="26"/>
        <v/>
      </c>
      <c r="P209" s="28" t="str">
        <f t="shared" si="26"/>
        <v/>
      </c>
      <c r="Q209" s="7"/>
    </row>
    <row r="210" spans="2:17">
      <c r="B210" s="4"/>
      <c r="C210" s="23" t="s">
        <v>25</v>
      </c>
      <c r="D210" s="52" t="str">
        <f>IF(D199&lt;&gt;"",D199,"")</f>
        <v/>
      </c>
      <c r="E210" s="53"/>
      <c r="F210" s="54" t="str">
        <f>IF(I198&lt;&gt;"",I198,"")</f>
        <v/>
      </c>
      <c r="G210" s="55"/>
      <c r="H210" s="30"/>
      <c r="I210" s="25"/>
      <c r="J210" s="25"/>
      <c r="K210" s="25"/>
      <c r="L210" s="26"/>
      <c r="M210" s="27" t="str">
        <f t="shared" si="24"/>
        <v/>
      </c>
      <c r="N210" s="28" t="str">
        <f t="shared" si="25"/>
        <v/>
      </c>
      <c r="O210" s="29" t="str">
        <f t="shared" si="26"/>
        <v/>
      </c>
      <c r="P210" s="28" t="str">
        <f t="shared" si="26"/>
        <v/>
      </c>
      <c r="Q210" s="7"/>
    </row>
    <row r="211" spans="2:17" ht="15" thickBot="1">
      <c r="B211" s="4"/>
      <c r="C211" s="31" t="s">
        <v>26</v>
      </c>
      <c r="D211" s="56" t="str">
        <f>IF(D201&lt;&gt;"",D201 &amp; " / " &amp; D202,"")</f>
        <v/>
      </c>
      <c r="E211" s="57"/>
      <c r="F211" s="58" t="str">
        <f>IF(I201&lt;&gt;"",I201 &amp; " / " &amp; I202,"")</f>
        <v/>
      </c>
      <c r="G211" s="59"/>
      <c r="H211" s="32"/>
      <c r="I211" s="33"/>
      <c r="J211" s="33"/>
      <c r="K211" s="33"/>
      <c r="L211" s="34"/>
      <c r="M211" s="35" t="str">
        <f t="shared" si="24"/>
        <v/>
      </c>
      <c r="N211" s="36" t="str">
        <f>IF(ISBLANK(H211),"",IF(LEFT(H211)="-",1,0)+IF(LEFT(I211)="-",1,0)+IF(LEFT(J211)="-",1,0)+IF(LEFT(K211)="-",1,0)+IF(LEFT(L211)="-",1,0))</f>
        <v/>
      </c>
      <c r="O211" s="37" t="str">
        <f t="shared" si="26"/>
        <v/>
      </c>
      <c r="P211" s="36" t="str">
        <f t="shared" si="26"/>
        <v/>
      </c>
      <c r="Q211" s="7"/>
    </row>
    <row r="212" spans="2:17" ht="18.600000000000001" thickBot="1">
      <c r="B212" s="4"/>
      <c r="C212" s="38"/>
      <c r="D212" s="38"/>
      <c r="E212" s="38"/>
      <c r="F212" s="38"/>
      <c r="G212" s="38"/>
      <c r="H212" s="39"/>
      <c r="I212" s="39"/>
      <c r="J212" s="40"/>
      <c r="K212" s="60" t="s">
        <v>27</v>
      </c>
      <c r="L212" s="61"/>
      <c r="M212" s="41">
        <f>COUNTIF(M205:M211,"=3")</f>
        <v>0</v>
      </c>
      <c r="N212" s="42">
        <f>COUNTIF(N205:N211,"=3")</f>
        <v>0</v>
      </c>
      <c r="O212" s="43">
        <f>SUM(O205:O211)</f>
        <v>0</v>
      </c>
      <c r="P212" s="44">
        <f>SUM(P205:P211)</f>
        <v>0</v>
      </c>
      <c r="Q212" s="7"/>
    </row>
    <row r="213" spans="2:17">
      <c r="B213" s="4"/>
      <c r="C213" s="45" t="s">
        <v>28</v>
      </c>
      <c r="D213" s="38"/>
      <c r="E213" s="38"/>
      <c r="F213" s="38"/>
      <c r="G213" s="38"/>
      <c r="H213" s="38"/>
      <c r="I213" s="38"/>
      <c r="J213" s="38"/>
      <c r="K213" s="38"/>
      <c r="L213" s="38"/>
      <c r="M213" s="5"/>
      <c r="N213" s="5"/>
      <c r="O213" s="5"/>
      <c r="P213" s="5"/>
      <c r="Q213" s="7"/>
    </row>
    <row r="214" spans="2:17">
      <c r="B214" s="4"/>
      <c r="C214" s="46" t="s">
        <v>29</v>
      </c>
      <c r="D214" s="46"/>
      <c r="E214" s="47"/>
      <c r="F214" s="46" t="s">
        <v>30</v>
      </c>
      <c r="G214" s="46"/>
      <c r="H214" s="46" t="s">
        <v>31</v>
      </c>
      <c r="I214" s="45"/>
      <c r="J214" s="45"/>
      <c r="L214" s="62" t="s">
        <v>32</v>
      </c>
      <c r="M214" s="62"/>
      <c r="N214" s="62"/>
      <c r="O214" s="62"/>
      <c r="P214" s="62"/>
      <c r="Q214" s="7"/>
    </row>
    <row r="215" spans="2:17" ht="21.6" thickBot="1">
      <c r="B215" s="4"/>
      <c r="C215" s="63" t="s">
        <v>33</v>
      </c>
      <c r="D215" s="63"/>
      <c r="E215" s="63"/>
      <c r="F215" s="63" t="s">
        <v>33</v>
      </c>
      <c r="G215" s="63"/>
      <c r="H215" s="63" t="s">
        <v>33</v>
      </c>
      <c r="I215" s="63"/>
      <c r="J215" s="63"/>
      <c r="K215" s="63"/>
      <c r="L215" s="64" t="s">
        <v>36</v>
      </c>
      <c r="M215" s="64"/>
      <c r="N215" s="64"/>
      <c r="O215" s="64"/>
      <c r="P215" s="64"/>
      <c r="Q215" s="7"/>
    </row>
    <row r="216" spans="2:17">
      <c r="B216" s="48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50"/>
    </row>
    <row r="220" spans="2:17" ht="15" thickBot="1"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3"/>
    </row>
    <row r="221" spans="2:17">
      <c r="B221" s="4"/>
      <c r="C221" s="5"/>
      <c r="D221" s="5"/>
      <c r="E221" s="6" t="s">
        <v>0</v>
      </c>
      <c r="F221" s="5"/>
      <c r="G221" s="5"/>
      <c r="H221" s="5"/>
      <c r="I221" s="77" t="s">
        <v>1</v>
      </c>
      <c r="J221" s="78"/>
      <c r="K221" s="65"/>
      <c r="L221" s="79">
        <v>42854</v>
      </c>
      <c r="M221" s="79"/>
      <c r="N221" s="79"/>
      <c r="O221" s="79"/>
      <c r="P221" s="80"/>
      <c r="Q221" s="7"/>
    </row>
    <row r="222" spans="2:17" ht="16.2" thickBot="1">
      <c r="B222" s="4"/>
      <c r="C222" s="5"/>
      <c r="D222" s="5"/>
      <c r="E222" s="8" t="s">
        <v>70</v>
      </c>
      <c r="F222" s="5"/>
      <c r="G222" s="5"/>
      <c r="H222" s="5"/>
      <c r="I222" s="81" t="s">
        <v>2</v>
      </c>
      <c r="J222" s="82"/>
      <c r="K222" s="83"/>
      <c r="L222" s="84" t="s">
        <v>66</v>
      </c>
      <c r="M222" s="84"/>
      <c r="N222" s="84"/>
      <c r="O222" s="84"/>
      <c r="P222" s="85"/>
      <c r="Q222" s="7"/>
    </row>
    <row r="223" spans="2:17" ht="15" thickBot="1">
      <c r="B223" s="4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7"/>
    </row>
    <row r="224" spans="2:17">
      <c r="B224" s="4"/>
      <c r="C224" s="9" t="s">
        <v>3</v>
      </c>
      <c r="D224" s="86" t="s">
        <v>36</v>
      </c>
      <c r="E224" s="86"/>
      <c r="F224" s="87"/>
      <c r="G224" s="5"/>
      <c r="H224" s="9" t="s">
        <v>3</v>
      </c>
      <c r="I224" s="86" t="s">
        <v>38</v>
      </c>
      <c r="J224" s="86"/>
      <c r="K224" s="86"/>
      <c r="L224" s="86"/>
      <c r="M224" s="86"/>
      <c r="N224" s="86"/>
      <c r="O224" s="86"/>
      <c r="P224" s="87"/>
      <c r="Q224" s="7"/>
    </row>
    <row r="225" spans="2:17">
      <c r="B225" s="4"/>
      <c r="C225" s="10" t="s">
        <v>4</v>
      </c>
      <c r="D225" s="69" t="s">
        <v>57</v>
      </c>
      <c r="E225" s="69"/>
      <c r="F225" s="70"/>
      <c r="G225" s="5"/>
      <c r="H225" s="10" t="s">
        <v>5</v>
      </c>
      <c r="I225" s="69" t="s">
        <v>52</v>
      </c>
      <c r="J225" s="69"/>
      <c r="K225" s="69"/>
      <c r="L225" s="69"/>
      <c r="M225" s="69"/>
      <c r="N225" s="69"/>
      <c r="O225" s="69"/>
      <c r="P225" s="70"/>
      <c r="Q225" s="7"/>
    </row>
    <row r="226" spans="2:17">
      <c r="B226" s="4"/>
      <c r="C226" s="10" t="s">
        <v>6</v>
      </c>
      <c r="D226" s="69" t="s">
        <v>55</v>
      </c>
      <c r="E226" s="69"/>
      <c r="F226" s="70"/>
      <c r="G226" s="5"/>
      <c r="H226" s="10" t="s">
        <v>7</v>
      </c>
      <c r="I226" s="69" t="s">
        <v>48</v>
      </c>
      <c r="J226" s="69"/>
      <c r="K226" s="69"/>
      <c r="L226" s="69"/>
      <c r="M226" s="69"/>
      <c r="N226" s="69"/>
      <c r="O226" s="69"/>
      <c r="P226" s="70"/>
      <c r="Q226" s="7"/>
    </row>
    <row r="227" spans="2:17">
      <c r="B227" s="4"/>
      <c r="C227" s="10" t="s">
        <v>8</v>
      </c>
      <c r="D227" s="69" t="s">
        <v>53</v>
      </c>
      <c r="E227" s="69"/>
      <c r="F227" s="70"/>
      <c r="G227" s="5"/>
      <c r="H227" s="10" t="s">
        <v>9</v>
      </c>
      <c r="I227" s="69" t="s">
        <v>51</v>
      </c>
      <c r="J227" s="69"/>
      <c r="K227" s="69"/>
      <c r="L227" s="69"/>
      <c r="M227" s="69"/>
      <c r="N227" s="69"/>
      <c r="O227" s="69"/>
      <c r="P227" s="70"/>
      <c r="Q227" s="7"/>
    </row>
    <row r="228" spans="2:17">
      <c r="B228" s="4"/>
      <c r="C228" s="71" t="s">
        <v>10</v>
      </c>
      <c r="D228" s="72"/>
      <c r="E228" s="72"/>
      <c r="F228" s="73"/>
      <c r="G228" s="5"/>
      <c r="H228" s="71" t="s">
        <v>10</v>
      </c>
      <c r="I228" s="72"/>
      <c r="J228" s="72"/>
      <c r="K228" s="72"/>
      <c r="L228" s="72"/>
      <c r="M228" s="72"/>
      <c r="N228" s="72"/>
      <c r="O228" s="72"/>
      <c r="P228" s="73"/>
      <c r="Q228" s="7"/>
    </row>
    <row r="229" spans="2:17">
      <c r="B229" s="4"/>
      <c r="C229" s="11"/>
      <c r="D229" s="69"/>
      <c r="E229" s="69"/>
      <c r="F229" s="70"/>
      <c r="G229" s="5"/>
      <c r="H229" s="11"/>
      <c r="I229" s="69"/>
      <c r="J229" s="69"/>
      <c r="K229" s="69"/>
      <c r="L229" s="69"/>
      <c r="M229" s="69"/>
      <c r="N229" s="69"/>
      <c r="O229" s="69"/>
      <c r="P229" s="70"/>
      <c r="Q229" s="7"/>
    </row>
    <row r="230" spans="2:17" ht="15" thickBot="1">
      <c r="B230" s="4"/>
      <c r="C230" s="12"/>
      <c r="D230" s="74"/>
      <c r="E230" s="74"/>
      <c r="F230" s="75"/>
      <c r="G230" s="5"/>
      <c r="H230" s="12"/>
      <c r="I230" s="74"/>
      <c r="J230" s="74"/>
      <c r="K230" s="74"/>
      <c r="L230" s="74"/>
      <c r="M230" s="74"/>
      <c r="N230" s="74"/>
      <c r="O230" s="74"/>
      <c r="P230" s="75"/>
      <c r="Q230" s="7"/>
    </row>
    <row r="231" spans="2:17">
      <c r="B231" s="4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7"/>
    </row>
    <row r="232" spans="2:17" ht="15" thickBot="1">
      <c r="B232" s="4"/>
      <c r="C232" s="13" t="s">
        <v>11</v>
      </c>
      <c r="D232" s="5"/>
      <c r="E232" s="5"/>
      <c r="F232" s="5"/>
      <c r="G232" s="5"/>
      <c r="H232" s="51" t="s">
        <v>12</v>
      </c>
      <c r="I232" s="51" t="s">
        <v>13</v>
      </c>
      <c r="J232" s="51" t="s">
        <v>14</v>
      </c>
      <c r="K232" s="51" t="s">
        <v>15</v>
      </c>
      <c r="L232" s="51" t="s">
        <v>16</v>
      </c>
      <c r="M232" s="76" t="s">
        <v>17</v>
      </c>
      <c r="N232" s="76"/>
      <c r="O232" s="51" t="s">
        <v>18</v>
      </c>
      <c r="P232" s="51" t="s">
        <v>19</v>
      </c>
      <c r="Q232" s="7"/>
    </row>
    <row r="233" spans="2:17">
      <c r="B233" s="4"/>
      <c r="C233" s="16" t="s">
        <v>20</v>
      </c>
      <c r="D233" s="65" t="str">
        <f>IF(D225&lt;&gt;"",D225,"")</f>
        <v>HARRI SASSI</v>
      </c>
      <c r="E233" s="66"/>
      <c r="F233" s="67" t="str">
        <f>IF(I225&lt;&gt;"",I225,"")</f>
        <v>YAN ZHUO PING</v>
      </c>
      <c r="G233" s="68"/>
      <c r="H233" s="17">
        <v>8</v>
      </c>
      <c r="I233" s="18">
        <v>5</v>
      </c>
      <c r="J233" s="18">
        <v>-10</v>
      </c>
      <c r="K233" s="18">
        <v>12</v>
      </c>
      <c r="L233" s="19"/>
      <c r="M233" s="20">
        <f>IF(ISBLANK(H233),"",COUNTIF(H233:L233,"&gt;=0"))</f>
        <v>3</v>
      </c>
      <c r="N233" s="21">
        <f>IF(ISBLANK(H233),"",IF(LEFT(H233)="-",1,0)+IF(LEFT(I233)="-",1,0)+IF(LEFT(J233)="-",1,0)+IF(LEFT(K233)="-",1,0)+IF(LEFT(L233)="-",1,0))</f>
        <v>1</v>
      </c>
      <c r="O233" s="22">
        <f>IF(M233=3,1,"")</f>
        <v>1</v>
      </c>
      <c r="P233" s="21" t="str">
        <f>IF(N233=3,1,"")</f>
        <v/>
      </c>
      <c r="Q233" s="7"/>
    </row>
    <row r="234" spans="2:17">
      <c r="B234" s="4"/>
      <c r="C234" s="23" t="s">
        <v>21</v>
      </c>
      <c r="D234" s="52" t="str">
        <f>IF(D227&lt;&gt;"",D227,"")</f>
        <v>JARNO LEHTONEN</v>
      </c>
      <c r="E234" s="53"/>
      <c r="F234" s="54" t="str">
        <f>IF(I227&lt;&gt;"",I227,"")</f>
        <v>MEELIS KÄRNER</v>
      </c>
      <c r="G234" s="55"/>
      <c r="H234" s="24">
        <v>9</v>
      </c>
      <c r="I234" s="25">
        <v>6</v>
      </c>
      <c r="J234" s="25">
        <v>-6</v>
      </c>
      <c r="K234" s="25">
        <v>10</v>
      </c>
      <c r="L234" s="26"/>
      <c r="M234" s="27">
        <f t="shared" ref="M234:M239" si="27">IF(ISBLANK(H234),"",COUNTIF(H234:L234,"&gt;=0"))</f>
        <v>3</v>
      </c>
      <c r="N234" s="28">
        <f t="shared" ref="N234:N238" si="28">IF(ISBLANK(H234),"",IF(LEFT(H234)="-",1,0)+IF(LEFT(I234)="-",1,0)+IF(LEFT(J234)="-",1,0)+IF(LEFT(K234)="-",1,0)+IF(LEFT(L234)="-",1,0))</f>
        <v>1</v>
      </c>
      <c r="O234" s="29">
        <f t="shared" ref="O234:P239" si="29">IF(M234=3,1,"")</f>
        <v>1</v>
      </c>
      <c r="P234" s="28" t="str">
        <f t="shared" si="29"/>
        <v/>
      </c>
      <c r="Q234" s="7"/>
    </row>
    <row r="235" spans="2:17">
      <c r="B235" s="4"/>
      <c r="C235" s="23" t="s">
        <v>22</v>
      </c>
      <c r="D235" s="52" t="str">
        <f>IF(D226&lt;&gt;"",D226,"")</f>
        <v>KARI SAARINEN</v>
      </c>
      <c r="E235" s="53"/>
      <c r="F235" s="54" t="str">
        <f>IF(I226&lt;&gt;"",I226,"")</f>
        <v>XISHENG CONG</v>
      </c>
      <c r="G235" s="55"/>
      <c r="H235" s="24">
        <v>5</v>
      </c>
      <c r="I235" s="25">
        <v>-2</v>
      </c>
      <c r="J235" s="25">
        <v>12</v>
      </c>
      <c r="K235" s="25">
        <v>-6</v>
      </c>
      <c r="L235" s="26">
        <v>-9</v>
      </c>
      <c r="M235" s="27">
        <f t="shared" si="27"/>
        <v>2</v>
      </c>
      <c r="N235" s="28">
        <f t="shared" si="28"/>
        <v>3</v>
      </c>
      <c r="O235" s="29" t="str">
        <f t="shared" si="29"/>
        <v/>
      </c>
      <c r="P235" s="28">
        <f t="shared" si="29"/>
        <v>1</v>
      </c>
      <c r="Q235" s="7"/>
    </row>
    <row r="236" spans="2:17">
      <c r="B236" s="4"/>
      <c r="C236" s="23" t="s">
        <v>23</v>
      </c>
      <c r="D236" s="52" t="str">
        <f>IF(D225&lt;&gt;"",D225,"")</f>
        <v>HARRI SASSI</v>
      </c>
      <c r="E236" s="53"/>
      <c r="F236" s="54" t="str">
        <f>IF(I227&lt;&gt;"",I227,"")</f>
        <v>MEELIS KÄRNER</v>
      </c>
      <c r="G236" s="55"/>
      <c r="H236" s="24">
        <v>-9</v>
      </c>
      <c r="I236" s="25">
        <v>-4</v>
      </c>
      <c r="J236" s="25">
        <v>-5</v>
      </c>
      <c r="K236" s="25"/>
      <c r="L236" s="26"/>
      <c r="M236" s="27">
        <f t="shared" si="27"/>
        <v>0</v>
      </c>
      <c r="N236" s="28">
        <f t="shared" si="28"/>
        <v>3</v>
      </c>
      <c r="O236" s="29" t="str">
        <f t="shared" si="29"/>
        <v/>
      </c>
      <c r="P236" s="28">
        <f t="shared" si="29"/>
        <v>1</v>
      </c>
      <c r="Q236" s="7"/>
    </row>
    <row r="237" spans="2:17">
      <c r="B237" s="4"/>
      <c r="C237" s="23" t="s">
        <v>24</v>
      </c>
      <c r="D237" s="52" t="str">
        <f>IF(D226&lt;&gt;"",D226,"")</f>
        <v>KARI SAARINEN</v>
      </c>
      <c r="E237" s="53"/>
      <c r="F237" s="54" t="str">
        <f>IF(I225&lt;&gt;"",I225,"")</f>
        <v>YAN ZHUO PING</v>
      </c>
      <c r="G237" s="55"/>
      <c r="H237" s="24">
        <v>9</v>
      </c>
      <c r="I237" s="25">
        <v>8</v>
      </c>
      <c r="J237" s="25">
        <v>9</v>
      </c>
      <c r="K237" s="25"/>
      <c r="L237" s="26"/>
      <c r="M237" s="27">
        <f t="shared" si="27"/>
        <v>3</v>
      </c>
      <c r="N237" s="28">
        <f t="shared" si="28"/>
        <v>0</v>
      </c>
      <c r="O237" s="29">
        <f t="shared" si="29"/>
        <v>1</v>
      </c>
      <c r="P237" s="28" t="str">
        <f t="shared" si="29"/>
        <v/>
      </c>
      <c r="Q237" s="7"/>
    </row>
    <row r="238" spans="2:17">
      <c r="B238" s="4"/>
      <c r="C238" s="23" t="s">
        <v>25</v>
      </c>
      <c r="D238" s="52" t="str">
        <f>IF(D227&lt;&gt;"",D227,"")</f>
        <v>JARNO LEHTONEN</v>
      </c>
      <c r="E238" s="53"/>
      <c r="F238" s="54" t="str">
        <f>IF(I226&lt;&gt;"",I226,"")</f>
        <v>XISHENG CONG</v>
      </c>
      <c r="G238" s="55"/>
      <c r="H238" s="30">
        <v>-5</v>
      </c>
      <c r="I238" s="25">
        <v>6</v>
      </c>
      <c r="J238" s="25">
        <v>3</v>
      </c>
      <c r="K238" s="25">
        <v>5</v>
      </c>
      <c r="L238" s="26"/>
      <c r="M238" s="27">
        <f t="shared" si="27"/>
        <v>3</v>
      </c>
      <c r="N238" s="28">
        <f t="shared" si="28"/>
        <v>1</v>
      </c>
      <c r="O238" s="29">
        <f t="shared" si="29"/>
        <v>1</v>
      </c>
      <c r="P238" s="28" t="str">
        <f t="shared" si="29"/>
        <v/>
      </c>
      <c r="Q238" s="7"/>
    </row>
    <row r="239" spans="2:17" ht="15" thickBot="1">
      <c r="B239" s="4"/>
      <c r="C239" s="31" t="s">
        <v>26</v>
      </c>
      <c r="D239" s="56" t="str">
        <f>IF(D229&lt;&gt;"",D229 &amp; " / " &amp; D230,"")</f>
        <v/>
      </c>
      <c r="E239" s="57"/>
      <c r="F239" s="58" t="str">
        <f>IF(I229&lt;&gt;"",I229 &amp; " / " &amp; I230,"")</f>
        <v/>
      </c>
      <c r="G239" s="59"/>
      <c r="H239" s="32"/>
      <c r="I239" s="33"/>
      <c r="J239" s="33"/>
      <c r="K239" s="33"/>
      <c r="L239" s="34"/>
      <c r="M239" s="35" t="str">
        <f t="shared" si="27"/>
        <v/>
      </c>
      <c r="N239" s="36" t="str">
        <f>IF(ISBLANK(H239),"",IF(LEFT(H239)="-",1,0)+IF(LEFT(I239)="-",1,0)+IF(LEFT(J239)="-",1,0)+IF(LEFT(K239)="-",1,0)+IF(LEFT(L239)="-",1,0))</f>
        <v/>
      </c>
      <c r="O239" s="37" t="str">
        <f t="shared" si="29"/>
        <v/>
      </c>
      <c r="P239" s="36" t="str">
        <f t="shared" si="29"/>
        <v/>
      </c>
      <c r="Q239" s="7"/>
    </row>
    <row r="240" spans="2:17" ht="18.600000000000001" thickBot="1">
      <c r="B240" s="4"/>
      <c r="C240" s="38"/>
      <c r="D240" s="38"/>
      <c r="E240" s="38"/>
      <c r="F240" s="38"/>
      <c r="G240" s="38"/>
      <c r="H240" s="39"/>
      <c r="I240" s="39"/>
      <c r="J240" s="40"/>
      <c r="K240" s="60" t="s">
        <v>27</v>
      </c>
      <c r="L240" s="61"/>
      <c r="M240" s="41">
        <f>COUNTIF(M233:M239,"=3")</f>
        <v>4</v>
      </c>
      <c r="N240" s="42">
        <f>COUNTIF(N233:N239,"=3")</f>
        <v>2</v>
      </c>
      <c r="O240" s="43">
        <f>SUM(O233:O239)</f>
        <v>4</v>
      </c>
      <c r="P240" s="44">
        <f>SUM(P233:P239)</f>
        <v>2</v>
      </c>
      <c r="Q240" s="7"/>
    </row>
    <row r="241" spans="2:17">
      <c r="B241" s="4"/>
      <c r="C241" s="45" t="s">
        <v>28</v>
      </c>
      <c r="D241" s="38"/>
      <c r="E241" s="38"/>
      <c r="F241" s="38"/>
      <c r="G241" s="38"/>
      <c r="H241" s="38"/>
      <c r="I241" s="38"/>
      <c r="J241" s="38"/>
      <c r="K241" s="38"/>
      <c r="L241" s="38"/>
      <c r="M241" s="5"/>
      <c r="N241" s="5"/>
      <c r="O241" s="5"/>
      <c r="P241" s="5"/>
      <c r="Q241" s="7"/>
    </row>
    <row r="242" spans="2:17">
      <c r="B242" s="4"/>
      <c r="C242" s="46" t="s">
        <v>29</v>
      </c>
      <c r="D242" s="46"/>
      <c r="E242" s="47"/>
      <c r="F242" s="46" t="s">
        <v>30</v>
      </c>
      <c r="G242" s="46"/>
      <c r="H242" s="46" t="s">
        <v>31</v>
      </c>
      <c r="I242" s="45"/>
      <c r="J242" s="45"/>
      <c r="L242" s="62" t="s">
        <v>32</v>
      </c>
      <c r="M242" s="62"/>
      <c r="N242" s="62"/>
      <c r="O242" s="62"/>
      <c r="P242" s="62"/>
      <c r="Q242" s="7"/>
    </row>
    <row r="243" spans="2:17" ht="21.6" thickBot="1">
      <c r="B243" s="4"/>
      <c r="C243" s="63" t="s">
        <v>33</v>
      </c>
      <c r="D243" s="63"/>
      <c r="E243" s="63"/>
      <c r="F243" s="63" t="s">
        <v>33</v>
      </c>
      <c r="G243" s="63"/>
      <c r="H243" s="63" t="s">
        <v>33</v>
      </c>
      <c r="I243" s="63"/>
      <c r="J243" s="63"/>
      <c r="K243" s="63"/>
      <c r="L243" s="64" t="s">
        <v>36</v>
      </c>
      <c r="M243" s="64"/>
      <c r="N243" s="64"/>
      <c r="O243" s="64"/>
      <c r="P243" s="64"/>
      <c r="Q243" s="7"/>
    </row>
    <row r="244" spans="2:17">
      <c r="B244" s="48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50"/>
    </row>
    <row r="247" spans="2:17" ht="15" thickBot="1">
      <c r="B247" s="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3"/>
    </row>
    <row r="248" spans="2:17">
      <c r="B248" s="4"/>
      <c r="C248" s="5"/>
      <c r="D248" s="5"/>
      <c r="E248" s="6" t="s">
        <v>0</v>
      </c>
      <c r="F248" s="5"/>
      <c r="G248" s="5"/>
      <c r="H248" s="5"/>
      <c r="I248" s="77" t="s">
        <v>1</v>
      </c>
      <c r="J248" s="78"/>
      <c r="K248" s="65"/>
      <c r="L248" s="79">
        <v>42854</v>
      </c>
      <c r="M248" s="79"/>
      <c r="N248" s="79"/>
      <c r="O248" s="79"/>
      <c r="P248" s="80"/>
      <c r="Q248" s="7"/>
    </row>
    <row r="249" spans="2:17" ht="16.2" thickBot="1">
      <c r="B249" s="4"/>
      <c r="C249" s="5"/>
      <c r="D249" s="5"/>
      <c r="E249" s="8" t="s">
        <v>70</v>
      </c>
      <c r="F249" s="5"/>
      <c r="G249" s="5"/>
      <c r="H249" s="5"/>
      <c r="I249" s="81" t="s">
        <v>2</v>
      </c>
      <c r="J249" s="82"/>
      <c r="K249" s="83"/>
      <c r="L249" s="84" t="s">
        <v>66</v>
      </c>
      <c r="M249" s="84"/>
      <c r="N249" s="84"/>
      <c r="O249" s="84"/>
      <c r="P249" s="85"/>
      <c r="Q249" s="7"/>
    </row>
    <row r="250" spans="2:17" ht="15" thickBot="1">
      <c r="B250" s="4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7"/>
    </row>
    <row r="251" spans="2:17">
      <c r="B251" s="4"/>
      <c r="C251" s="9" t="s">
        <v>3</v>
      </c>
      <c r="D251" s="86" t="s">
        <v>39</v>
      </c>
      <c r="E251" s="86"/>
      <c r="F251" s="87"/>
      <c r="G251" s="5"/>
      <c r="H251" s="9" t="s">
        <v>3</v>
      </c>
      <c r="I251" s="86" t="s">
        <v>35</v>
      </c>
      <c r="J251" s="86"/>
      <c r="K251" s="86"/>
      <c r="L251" s="86"/>
      <c r="M251" s="86"/>
      <c r="N251" s="86"/>
      <c r="O251" s="86"/>
      <c r="P251" s="87"/>
      <c r="Q251" s="7"/>
    </row>
    <row r="252" spans="2:17">
      <c r="B252" s="4"/>
      <c r="C252" s="10" t="s">
        <v>4</v>
      </c>
      <c r="D252" s="69" t="s">
        <v>41</v>
      </c>
      <c r="E252" s="69"/>
      <c r="F252" s="70"/>
      <c r="G252" s="5"/>
      <c r="H252" s="10" t="s">
        <v>5</v>
      </c>
      <c r="I252" s="69" t="s">
        <v>58</v>
      </c>
      <c r="J252" s="69"/>
      <c r="K252" s="69"/>
      <c r="L252" s="69"/>
      <c r="M252" s="69"/>
      <c r="N252" s="69"/>
      <c r="O252" s="69"/>
      <c r="P252" s="70"/>
      <c r="Q252" s="7"/>
    </row>
    <row r="253" spans="2:17">
      <c r="B253" s="4"/>
      <c r="C253" s="10" t="s">
        <v>6</v>
      </c>
      <c r="D253" s="69" t="s">
        <v>43</v>
      </c>
      <c r="E253" s="69"/>
      <c r="F253" s="70"/>
      <c r="G253" s="5"/>
      <c r="H253" s="10" t="s">
        <v>7</v>
      </c>
      <c r="I253" s="69" t="s">
        <v>69</v>
      </c>
      <c r="J253" s="69"/>
      <c r="K253" s="69"/>
      <c r="L253" s="69"/>
      <c r="M253" s="69"/>
      <c r="N253" s="69"/>
      <c r="O253" s="69"/>
      <c r="P253" s="70"/>
      <c r="Q253" s="7"/>
    </row>
    <row r="254" spans="2:17">
      <c r="B254" s="4"/>
      <c r="C254" s="10" t="s">
        <v>8</v>
      </c>
      <c r="D254" s="69" t="s">
        <v>45</v>
      </c>
      <c r="E254" s="69"/>
      <c r="F254" s="70"/>
      <c r="G254" s="5"/>
      <c r="H254" s="10" t="s">
        <v>9</v>
      </c>
      <c r="I254" s="69" t="s">
        <v>54</v>
      </c>
      <c r="J254" s="69"/>
      <c r="K254" s="69"/>
      <c r="L254" s="69"/>
      <c r="M254" s="69"/>
      <c r="N254" s="69"/>
      <c r="O254" s="69"/>
      <c r="P254" s="70"/>
      <c r="Q254" s="7"/>
    </row>
    <row r="255" spans="2:17">
      <c r="B255" s="4"/>
      <c r="C255" s="71" t="s">
        <v>10</v>
      </c>
      <c r="D255" s="72"/>
      <c r="E255" s="72"/>
      <c r="F255" s="73"/>
      <c r="G255" s="5"/>
      <c r="H255" s="71" t="s">
        <v>10</v>
      </c>
      <c r="I255" s="72"/>
      <c r="J255" s="72"/>
      <c r="K255" s="72"/>
      <c r="L255" s="72"/>
      <c r="M255" s="72"/>
      <c r="N255" s="72"/>
      <c r="O255" s="72"/>
      <c r="P255" s="73"/>
      <c r="Q255" s="7"/>
    </row>
    <row r="256" spans="2:17">
      <c r="B256" s="4"/>
      <c r="C256" s="11"/>
      <c r="D256" s="69" t="s">
        <v>41</v>
      </c>
      <c r="E256" s="69"/>
      <c r="F256" s="70"/>
      <c r="G256" s="5"/>
      <c r="H256" s="11"/>
      <c r="I256" s="69" t="s">
        <v>58</v>
      </c>
      <c r="J256" s="69"/>
      <c r="K256" s="69"/>
      <c r="L256" s="69"/>
      <c r="M256" s="69"/>
      <c r="N256" s="69"/>
      <c r="O256" s="69"/>
      <c r="P256" s="70"/>
      <c r="Q256" s="7"/>
    </row>
    <row r="257" spans="2:17" ht="15" thickBot="1">
      <c r="B257" s="4"/>
      <c r="C257" s="12"/>
      <c r="D257" s="74" t="s">
        <v>43</v>
      </c>
      <c r="E257" s="74"/>
      <c r="F257" s="75"/>
      <c r="G257" s="5"/>
      <c r="H257" s="12"/>
      <c r="I257" s="74" t="s">
        <v>54</v>
      </c>
      <c r="J257" s="74"/>
      <c r="K257" s="74"/>
      <c r="L257" s="74"/>
      <c r="M257" s="74"/>
      <c r="N257" s="74"/>
      <c r="O257" s="74"/>
      <c r="P257" s="75"/>
      <c r="Q257" s="7"/>
    </row>
    <row r="258" spans="2:17">
      <c r="B258" s="4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7"/>
    </row>
    <row r="259" spans="2:17" ht="15" thickBot="1">
      <c r="B259" s="4"/>
      <c r="C259" s="13" t="s">
        <v>11</v>
      </c>
      <c r="D259" s="5"/>
      <c r="E259" s="5"/>
      <c r="F259" s="5"/>
      <c r="G259" s="5"/>
      <c r="H259" s="51" t="s">
        <v>12</v>
      </c>
      <c r="I259" s="51" t="s">
        <v>13</v>
      </c>
      <c r="J259" s="51" t="s">
        <v>14</v>
      </c>
      <c r="K259" s="51" t="s">
        <v>15</v>
      </c>
      <c r="L259" s="51" t="s">
        <v>16</v>
      </c>
      <c r="M259" s="76" t="s">
        <v>17</v>
      </c>
      <c r="N259" s="76"/>
      <c r="O259" s="51" t="s">
        <v>18</v>
      </c>
      <c r="P259" s="51" t="s">
        <v>19</v>
      </c>
      <c r="Q259" s="7"/>
    </row>
    <row r="260" spans="2:17">
      <c r="B260" s="4"/>
      <c r="C260" s="16" t="s">
        <v>20</v>
      </c>
      <c r="D260" s="65" t="str">
        <f>IF(D252&lt;&gt;"",D252,"")</f>
        <v>LARI IKONEN</v>
      </c>
      <c r="E260" s="66"/>
      <c r="F260" s="67" t="str">
        <f>IF(I252&lt;&gt;"",I252,"")</f>
        <v>MARKUS PERKKIÖ</v>
      </c>
      <c r="G260" s="68"/>
      <c r="H260" s="17">
        <v>8</v>
      </c>
      <c r="I260" s="18">
        <v>9</v>
      </c>
      <c r="J260" s="18">
        <v>-10</v>
      </c>
      <c r="K260" s="18">
        <v>8</v>
      </c>
      <c r="L260" s="19"/>
      <c r="M260" s="20">
        <f>IF(ISBLANK(H260),"",COUNTIF(H260:L260,"&gt;=0"))</f>
        <v>3</v>
      </c>
      <c r="N260" s="21">
        <f>IF(ISBLANK(H260),"",IF(LEFT(H260)="-",1,0)+IF(LEFT(I260)="-",1,0)+IF(LEFT(J260)="-",1,0)+IF(LEFT(K260)="-",1,0)+IF(LEFT(L260)="-",1,0))</f>
        <v>1</v>
      </c>
      <c r="O260" s="22">
        <f>IF(M260=3,1,"")</f>
        <v>1</v>
      </c>
      <c r="P260" s="21" t="str">
        <f>IF(N260=3,1,"")</f>
        <v/>
      </c>
      <c r="Q260" s="7"/>
    </row>
    <row r="261" spans="2:17">
      <c r="B261" s="4"/>
      <c r="C261" s="23" t="s">
        <v>21</v>
      </c>
      <c r="D261" s="52" t="str">
        <f>IF(D254&lt;&gt;"",D254,"")</f>
        <v>ESA KARHUNEN</v>
      </c>
      <c r="E261" s="53"/>
      <c r="F261" s="54" t="str">
        <f>IF(I254&lt;&gt;"",I254,"")</f>
        <v>TOMMI SIDOROFF</v>
      </c>
      <c r="G261" s="55"/>
      <c r="H261" s="24">
        <v>6</v>
      </c>
      <c r="I261" s="25">
        <v>-4</v>
      </c>
      <c r="J261" s="25">
        <v>-4</v>
      </c>
      <c r="K261" s="25">
        <v>-9</v>
      </c>
      <c r="L261" s="26"/>
      <c r="M261" s="27">
        <f t="shared" ref="M261:M266" si="30">IF(ISBLANK(H261),"",COUNTIF(H261:L261,"&gt;=0"))</f>
        <v>1</v>
      </c>
      <c r="N261" s="28">
        <f t="shared" ref="N261:N265" si="31">IF(ISBLANK(H261),"",IF(LEFT(H261)="-",1,0)+IF(LEFT(I261)="-",1,0)+IF(LEFT(J261)="-",1,0)+IF(LEFT(K261)="-",1,0)+IF(LEFT(L261)="-",1,0))</f>
        <v>3</v>
      </c>
      <c r="O261" s="29" t="str">
        <f t="shared" ref="O261:P266" si="32">IF(M261=3,1,"")</f>
        <v/>
      </c>
      <c r="P261" s="28">
        <f t="shared" si="32"/>
        <v>1</v>
      </c>
      <c r="Q261" s="7"/>
    </row>
    <row r="262" spans="2:17">
      <c r="B262" s="4"/>
      <c r="C262" s="23" t="s">
        <v>22</v>
      </c>
      <c r="D262" s="52" t="str">
        <f>IF(D253&lt;&gt;"",D253,"")</f>
        <v>LEO KIVELÄ</v>
      </c>
      <c r="E262" s="53"/>
      <c r="F262" s="54" t="str">
        <f>IF(I253&lt;&gt;"",I253,"")</f>
        <v>KRISTIAN PALOMAA</v>
      </c>
      <c r="G262" s="55"/>
      <c r="H262" s="24">
        <v>-4</v>
      </c>
      <c r="I262" s="25">
        <v>8</v>
      </c>
      <c r="J262" s="25">
        <v>-9</v>
      </c>
      <c r="K262" s="25">
        <v>-8</v>
      </c>
      <c r="L262" s="26"/>
      <c r="M262" s="27">
        <f t="shared" si="30"/>
        <v>1</v>
      </c>
      <c r="N262" s="28">
        <f t="shared" si="31"/>
        <v>3</v>
      </c>
      <c r="O262" s="29" t="str">
        <f t="shared" si="32"/>
        <v/>
      </c>
      <c r="P262" s="28">
        <f t="shared" si="32"/>
        <v>1</v>
      </c>
      <c r="Q262" s="7"/>
    </row>
    <row r="263" spans="2:17">
      <c r="B263" s="4"/>
      <c r="C263" s="23" t="s">
        <v>23</v>
      </c>
      <c r="D263" s="52" t="str">
        <f>IF(D252&lt;&gt;"",D252,"")</f>
        <v>LARI IKONEN</v>
      </c>
      <c r="E263" s="53"/>
      <c r="F263" s="54" t="str">
        <f>IF(I254&lt;&gt;"",I254,"")</f>
        <v>TOMMI SIDOROFF</v>
      </c>
      <c r="G263" s="55"/>
      <c r="H263" s="24">
        <v>6</v>
      </c>
      <c r="I263" s="25">
        <v>-8</v>
      </c>
      <c r="J263" s="25">
        <v>9</v>
      </c>
      <c r="K263" s="25">
        <v>8</v>
      </c>
      <c r="L263" s="26"/>
      <c r="M263" s="27">
        <f t="shared" si="30"/>
        <v>3</v>
      </c>
      <c r="N263" s="28">
        <f t="shared" si="31"/>
        <v>1</v>
      </c>
      <c r="O263" s="29">
        <f t="shared" si="32"/>
        <v>1</v>
      </c>
      <c r="P263" s="28" t="str">
        <f t="shared" si="32"/>
        <v/>
      </c>
      <c r="Q263" s="7"/>
    </row>
    <row r="264" spans="2:17">
      <c r="B264" s="4"/>
      <c r="C264" s="23" t="s">
        <v>24</v>
      </c>
      <c r="D264" s="52" t="str">
        <f>IF(D253&lt;&gt;"",D253,"")</f>
        <v>LEO KIVELÄ</v>
      </c>
      <c r="E264" s="53"/>
      <c r="F264" s="54" t="str">
        <f>IF(I252&lt;&gt;"",I252,"")</f>
        <v>MARKUS PERKKIÖ</v>
      </c>
      <c r="G264" s="55"/>
      <c r="H264" s="24">
        <v>-4</v>
      </c>
      <c r="I264" s="25">
        <v>-7</v>
      </c>
      <c r="J264" s="25">
        <v>-9</v>
      </c>
      <c r="K264" s="25"/>
      <c r="L264" s="26"/>
      <c r="M264" s="27">
        <f t="shared" si="30"/>
        <v>0</v>
      </c>
      <c r="N264" s="28">
        <f t="shared" si="31"/>
        <v>3</v>
      </c>
      <c r="O264" s="29" t="str">
        <f t="shared" si="32"/>
        <v/>
      </c>
      <c r="P264" s="28">
        <f t="shared" si="32"/>
        <v>1</v>
      </c>
      <c r="Q264" s="7"/>
    </row>
    <row r="265" spans="2:17">
      <c r="B265" s="4"/>
      <c r="C265" s="23" t="s">
        <v>25</v>
      </c>
      <c r="D265" s="52" t="str">
        <f>IF(D254&lt;&gt;"",D254,"")</f>
        <v>ESA KARHUNEN</v>
      </c>
      <c r="E265" s="53"/>
      <c r="F265" s="54" t="str">
        <f>IF(I253&lt;&gt;"",I253,"")</f>
        <v>KRISTIAN PALOMAA</v>
      </c>
      <c r="G265" s="55"/>
      <c r="H265" s="30">
        <v>8</v>
      </c>
      <c r="I265" s="25">
        <v>-8</v>
      </c>
      <c r="J265" s="25">
        <v>8</v>
      </c>
      <c r="K265" s="25">
        <v>8</v>
      </c>
      <c r="L265" s="26"/>
      <c r="M265" s="27">
        <f t="shared" si="30"/>
        <v>3</v>
      </c>
      <c r="N265" s="28">
        <f t="shared" si="31"/>
        <v>1</v>
      </c>
      <c r="O265" s="29">
        <f t="shared" si="32"/>
        <v>1</v>
      </c>
      <c r="P265" s="28" t="str">
        <f t="shared" si="32"/>
        <v/>
      </c>
      <c r="Q265" s="7"/>
    </row>
    <row r="266" spans="2:17" ht="15" thickBot="1">
      <c r="B266" s="4"/>
      <c r="C266" s="31" t="s">
        <v>26</v>
      </c>
      <c r="D266" s="56" t="str">
        <f>IF(D256&lt;&gt;"",D256 &amp; " / " &amp; D257,"")</f>
        <v>LARI IKONEN / LEO KIVELÄ</v>
      </c>
      <c r="E266" s="57"/>
      <c r="F266" s="58" t="str">
        <f>IF(I256&lt;&gt;"",I256 &amp; " / " &amp; I257,"")</f>
        <v>MARKUS PERKKIÖ / TOMMI SIDOROFF</v>
      </c>
      <c r="G266" s="59"/>
      <c r="H266" s="32">
        <v>-5</v>
      </c>
      <c r="I266" s="33">
        <v>9</v>
      </c>
      <c r="J266" s="33">
        <v>-7</v>
      </c>
      <c r="K266" s="33">
        <v>6</v>
      </c>
      <c r="L266" s="34">
        <v>10</v>
      </c>
      <c r="M266" s="35">
        <f t="shared" si="30"/>
        <v>3</v>
      </c>
      <c r="N266" s="36">
        <f>IF(ISBLANK(H266),"",IF(LEFT(H266)="-",1,0)+IF(LEFT(I266)="-",1,0)+IF(LEFT(J266)="-",1,0)+IF(LEFT(K266)="-",1,0)+IF(LEFT(L266)="-",1,0))</f>
        <v>2</v>
      </c>
      <c r="O266" s="37">
        <f t="shared" si="32"/>
        <v>1</v>
      </c>
      <c r="P266" s="36" t="str">
        <f t="shared" si="32"/>
        <v/>
      </c>
      <c r="Q266" s="7"/>
    </row>
    <row r="267" spans="2:17" ht="18.600000000000001" thickBot="1">
      <c r="B267" s="4"/>
      <c r="C267" s="38"/>
      <c r="D267" s="38"/>
      <c r="E267" s="38"/>
      <c r="F267" s="38"/>
      <c r="G267" s="38"/>
      <c r="H267" s="39"/>
      <c r="I267" s="39"/>
      <c r="J267" s="40"/>
      <c r="K267" s="60" t="s">
        <v>27</v>
      </c>
      <c r="L267" s="61"/>
      <c r="M267" s="41">
        <f>COUNTIF(M260:M266,"=3")</f>
        <v>4</v>
      </c>
      <c r="N267" s="42">
        <f>COUNTIF(N260:N266,"=3")</f>
        <v>3</v>
      </c>
      <c r="O267" s="43">
        <f>SUM(O260:O266)</f>
        <v>4</v>
      </c>
      <c r="P267" s="44">
        <f>SUM(P260:P266)</f>
        <v>3</v>
      </c>
      <c r="Q267" s="7"/>
    </row>
    <row r="268" spans="2:17">
      <c r="B268" s="4"/>
      <c r="C268" s="45" t="s">
        <v>28</v>
      </c>
      <c r="D268" s="38"/>
      <c r="E268" s="38"/>
      <c r="F268" s="38"/>
      <c r="G268" s="38"/>
      <c r="H268" s="38"/>
      <c r="I268" s="38"/>
      <c r="J268" s="38"/>
      <c r="K268" s="38"/>
      <c r="L268" s="38"/>
      <c r="M268" s="5"/>
      <c r="N268" s="5"/>
      <c r="O268" s="5"/>
      <c r="P268" s="5"/>
      <c r="Q268" s="7"/>
    </row>
    <row r="269" spans="2:17">
      <c r="B269" s="4"/>
      <c r="C269" s="46" t="s">
        <v>29</v>
      </c>
      <c r="D269" s="46"/>
      <c r="E269" s="47"/>
      <c r="F269" s="46" t="s">
        <v>30</v>
      </c>
      <c r="G269" s="46"/>
      <c r="H269" s="46" t="s">
        <v>31</v>
      </c>
      <c r="I269" s="45"/>
      <c r="J269" s="45"/>
      <c r="L269" s="62" t="s">
        <v>32</v>
      </c>
      <c r="M269" s="62"/>
      <c r="N269" s="62"/>
      <c r="O269" s="62"/>
      <c r="P269" s="62"/>
      <c r="Q269" s="7"/>
    </row>
    <row r="270" spans="2:17" ht="21.6" thickBot="1">
      <c r="B270" s="4"/>
      <c r="C270" s="63" t="s">
        <v>33</v>
      </c>
      <c r="D270" s="63"/>
      <c r="E270" s="63"/>
      <c r="F270" s="63" t="s">
        <v>33</v>
      </c>
      <c r="G270" s="63"/>
      <c r="H270" s="63" t="s">
        <v>33</v>
      </c>
      <c r="I270" s="63"/>
      <c r="J270" s="63"/>
      <c r="K270" s="63"/>
      <c r="L270" s="64" t="str">
        <f>IF(O267=5,D251,IF(P267=5,I251,IF(O267=4,IF(P267=3,D251,""),IF(P267=4,IF(O267=3,I251,""),""))))</f>
        <v>LPTS 2</v>
      </c>
      <c r="M270" s="64"/>
      <c r="N270" s="64"/>
      <c r="O270" s="64"/>
      <c r="P270" s="64"/>
      <c r="Q270" s="7"/>
    </row>
    <row r="271" spans="2:17">
      <c r="B271" s="48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50"/>
    </row>
    <row r="273" spans="3:3">
      <c r="C273" t="s">
        <v>34</v>
      </c>
    </row>
  </sheetData>
  <mergeCells count="390">
    <mergeCell ref="D19:E19"/>
    <mergeCell ref="F19:G19"/>
    <mergeCell ref="D20:E20"/>
    <mergeCell ref="F20:G20"/>
    <mergeCell ref="D21:E21"/>
    <mergeCell ref="F21:G21"/>
    <mergeCell ref="K22:L22"/>
    <mergeCell ref="L24:P24"/>
    <mergeCell ref="C25:E25"/>
    <mergeCell ref="F25:G25"/>
    <mergeCell ref="H25:K25"/>
    <mergeCell ref="L25:P25"/>
    <mergeCell ref="D12:F12"/>
    <mergeCell ref="I12:P12"/>
    <mergeCell ref="M14:N14"/>
    <mergeCell ref="D15:E15"/>
    <mergeCell ref="F15:G15"/>
    <mergeCell ref="D16:E16"/>
    <mergeCell ref="F16:G16"/>
    <mergeCell ref="D18:E18"/>
    <mergeCell ref="F18:G18"/>
    <mergeCell ref="I30:K30"/>
    <mergeCell ref="L30:P30"/>
    <mergeCell ref="I31:K31"/>
    <mergeCell ref="L31:P31"/>
    <mergeCell ref="D33:F33"/>
    <mergeCell ref="I33:P33"/>
    <mergeCell ref="I3:K3"/>
    <mergeCell ref="L3:P3"/>
    <mergeCell ref="I4:K4"/>
    <mergeCell ref="L4:P4"/>
    <mergeCell ref="D6:F6"/>
    <mergeCell ref="I6:P6"/>
    <mergeCell ref="D7:F7"/>
    <mergeCell ref="I7:P7"/>
    <mergeCell ref="D8:F8"/>
    <mergeCell ref="I8:P8"/>
    <mergeCell ref="D9:F9"/>
    <mergeCell ref="I9:P9"/>
    <mergeCell ref="D17:E17"/>
    <mergeCell ref="F17:G17"/>
    <mergeCell ref="C10:F10"/>
    <mergeCell ref="H10:P10"/>
    <mergeCell ref="D11:F11"/>
    <mergeCell ref="I11:P11"/>
    <mergeCell ref="C37:F37"/>
    <mergeCell ref="H37:P37"/>
    <mergeCell ref="D38:F38"/>
    <mergeCell ref="I38:P38"/>
    <mergeCell ref="D39:F39"/>
    <mergeCell ref="I39:P39"/>
    <mergeCell ref="D34:F34"/>
    <mergeCell ref="I34:P34"/>
    <mergeCell ref="D35:F35"/>
    <mergeCell ref="I35:P35"/>
    <mergeCell ref="D36:F36"/>
    <mergeCell ref="I36:P36"/>
    <mergeCell ref="D44:E44"/>
    <mergeCell ref="F44:G44"/>
    <mergeCell ref="D45:E45"/>
    <mergeCell ref="F45:G45"/>
    <mergeCell ref="D46:E46"/>
    <mergeCell ref="F46:G46"/>
    <mergeCell ref="M41:N41"/>
    <mergeCell ref="D42:E42"/>
    <mergeCell ref="F42:G42"/>
    <mergeCell ref="D43:E43"/>
    <mergeCell ref="F43:G43"/>
    <mergeCell ref="L51:P51"/>
    <mergeCell ref="C52:E52"/>
    <mergeCell ref="F52:G52"/>
    <mergeCell ref="H52:K52"/>
    <mergeCell ref="L52:P52"/>
    <mergeCell ref="D47:E47"/>
    <mergeCell ref="F47:G47"/>
    <mergeCell ref="D48:E48"/>
    <mergeCell ref="F48:G48"/>
    <mergeCell ref="K49:L49"/>
    <mergeCell ref="D61:F61"/>
    <mergeCell ref="I61:P61"/>
    <mergeCell ref="D62:F62"/>
    <mergeCell ref="I62:P62"/>
    <mergeCell ref="D63:F63"/>
    <mergeCell ref="I63:P63"/>
    <mergeCell ref="I57:K57"/>
    <mergeCell ref="L57:P57"/>
    <mergeCell ref="I58:K58"/>
    <mergeCell ref="L58:P58"/>
    <mergeCell ref="D60:F60"/>
    <mergeCell ref="I60:P60"/>
    <mergeCell ref="M68:N68"/>
    <mergeCell ref="D69:E69"/>
    <mergeCell ref="F69:G69"/>
    <mergeCell ref="D70:E70"/>
    <mergeCell ref="F70:G70"/>
    <mergeCell ref="C64:F64"/>
    <mergeCell ref="H64:P64"/>
    <mergeCell ref="D65:F65"/>
    <mergeCell ref="I65:P65"/>
    <mergeCell ref="D66:F66"/>
    <mergeCell ref="I66:P66"/>
    <mergeCell ref="D74:E74"/>
    <mergeCell ref="F74:G74"/>
    <mergeCell ref="D75:E75"/>
    <mergeCell ref="F75:G75"/>
    <mergeCell ref="K76:L76"/>
    <mergeCell ref="D71:E71"/>
    <mergeCell ref="F71:G71"/>
    <mergeCell ref="D72:E72"/>
    <mergeCell ref="F72:G72"/>
    <mergeCell ref="D73:E73"/>
    <mergeCell ref="F73:G73"/>
    <mergeCell ref="I84:K84"/>
    <mergeCell ref="L84:P84"/>
    <mergeCell ref="I85:K85"/>
    <mergeCell ref="L85:P85"/>
    <mergeCell ref="D87:F87"/>
    <mergeCell ref="I87:P87"/>
    <mergeCell ref="L78:P78"/>
    <mergeCell ref="C79:E79"/>
    <mergeCell ref="F79:G79"/>
    <mergeCell ref="H79:K79"/>
    <mergeCell ref="L79:P79"/>
    <mergeCell ref="C91:F91"/>
    <mergeCell ref="H91:P91"/>
    <mergeCell ref="D92:F92"/>
    <mergeCell ref="I92:P92"/>
    <mergeCell ref="D93:F93"/>
    <mergeCell ref="I93:P93"/>
    <mergeCell ref="D88:F88"/>
    <mergeCell ref="I88:P88"/>
    <mergeCell ref="D89:F89"/>
    <mergeCell ref="I89:P89"/>
    <mergeCell ref="D90:F90"/>
    <mergeCell ref="I90:P90"/>
    <mergeCell ref="D98:E98"/>
    <mergeCell ref="F98:G98"/>
    <mergeCell ref="D99:E99"/>
    <mergeCell ref="F99:G99"/>
    <mergeCell ref="D100:E100"/>
    <mergeCell ref="F100:G100"/>
    <mergeCell ref="M95:N95"/>
    <mergeCell ref="D96:E96"/>
    <mergeCell ref="F96:G96"/>
    <mergeCell ref="D97:E97"/>
    <mergeCell ref="F97:G97"/>
    <mergeCell ref="L105:P105"/>
    <mergeCell ref="C106:E106"/>
    <mergeCell ref="F106:G106"/>
    <mergeCell ref="H106:K106"/>
    <mergeCell ref="L106:P106"/>
    <mergeCell ref="D101:E101"/>
    <mergeCell ref="F101:G101"/>
    <mergeCell ref="D102:E102"/>
    <mergeCell ref="F102:G102"/>
    <mergeCell ref="K103:L103"/>
    <mergeCell ref="I112:K112"/>
    <mergeCell ref="L112:P112"/>
    <mergeCell ref="I113:K113"/>
    <mergeCell ref="L113:P113"/>
    <mergeCell ref="D115:F115"/>
    <mergeCell ref="I115:P115"/>
    <mergeCell ref="D116:F116"/>
    <mergeCell ref="I116:P116"/>
    <mergeCell ref="D117:F117"/>
    <mergeCell ref="I117:P117"/>
    <mergeCell ref="D118:F118"/>
    <mergeCell ref="I118:P118"/>
    <mergeCell ref="C119:F119"/>
    <mergeCell ref="H119:P119"/>
    <mergeCell ref="D120:F120"/>
    <mergeCell ref="I120:P120"/>
    <mergeCell ref="D121:F121"/>
    <mergeCell ref="I121:P121"/>
    <mergeCell ref="M123:N123"/>
    <mergeCell ref="D124:E124"/>
    <mergeCell ref="F124:G124"/>
    <mergeCell ref="D125:E125"/>
    <mergeCell ref="F125:G125"/>
    <mergeCell ref="D126:E126"/>
    <mergeCell ref="F126:G126"/>
    <mergeCell ref="D127:E127"/>
    <mergeCell ref="F127:G127"/>
    <mergeCell ref="D128:E128"/>
    <mergeCell ref="F128:G128"/>
    <mergeCell ref="D129:E129"/>
    <mergeCell ref="F129:G129"/>
    <mergeCell ref="D130:E130"/>
    <mergeCell ref="F130:G130"/>
    <mergeCell ref="K131:L131"/>
    <mergeCell ref="L133:P133"/>
    <mergeCell ref="C134:E134"/>
    <mergeCell ref="F134:G134"/>
    <mergeCell ref="H134:K134"/>
    <mergeCell ref="L134:P134"/>
    <mergeCell ref="I139:K139"/>
    <mergeCell ref="L139:P139"/>
    <mergeCell ref="I140:K140"/>
    <mergeCell ref="L140:P140"/>
    <mergeCell ref="D142:F142"/>
    <mergeCell ref="I142:P142"/>
    <mergeCell ref="D143:F143"/>
    <mergeCell ref="I143:P143"/>
    <mergeCell ref="D144:F144"/>
    <mergeCell ref="I144:P144"/>
    <mergeCell ref="D145:F145"/>
    <mergeCell ref="I145:P145"/>
    <mergeCell ref="C146:F146"/>
    <mergeCell ref="H146:P146"/>
    <mergeCell ref="D147:F147"/>
    <mergeCell ref="I147:P147"/>
    <mergeCell ref="D148:F148"/>
    <mergeCell ref="I148:P148"/>
    <mergeCell ref="M150:N150"/>
    <mergeCell ref="D151:E151"/>
    <mergeCell ref="F151:G151"/>
    <mergeCell ref="D152:E152"/>
    <mergeCell ref="F152:G152"/>
    <mergeCell ref="D153:E153"/>
    <mergeCell ref="F153:G153"/>
    <mergeCell ref="D154:E154"/>
    <mergeCell ref="F154:G154"/>
    <mergeCell ref="D155:E155"/>
    <mergeCell ref="F155:G155"/>
    <mergeCell ref="D156:E156"/>
    <mergeCell ref="F156:G156"/>
    <mergeCell ref="D157:E157"/>
    <mergeCell ref="F157:G157"/>
    <mergeCell ref="K158:L158"/>
    <mergeCell ref="L160:P160"/>
    <mergeCell ref="C161:E161"/>
    <mergeCell ref="F161:G161"/>
    <mergeCell ref="H161:K161"/>
    <mergeCell ref="L161:P161"/>
    <mergeCell ref="I166:K166"/>
    <mergeCell ref="L166:P166"/>
    <mergeCell ref="I167:K167"/>
    <mergeCell ref="L167:P167"/>
    <mergeCell ref="D169:F169"/>
    <mergeCell ref="I169:P169"/>
    <mergeCell ref="D170:F170"/>
    <mergeCell ref="I170:P170"/>
    <mergeCell ref="D171:F171"/>
    <mergeCell ref="I171:P171"/>
    <mergeCell ref="D172:F172"/>
    <mergeCell ref="I172:P172"/>
    <mergeCell ref="C173:F173"/>
    <mergeCell ref="H173:P173"/>
    <mergeCell ref="D174:F174"/>
    <mergeCell ref="I174:P174"/>
    <mergeCell ref="D175:F175"/>
    <mergeCell ref="I175:P175"/>
    <mergeCell ref="M177:N177"/>
    <mergeCell ref="D178:E178"/>
    <mergeCell ref="F178:G178"/>
    <mergeCell ref="D179:E179"/>
    <mergeCell ref="F179:G179"/>
    <mergeCell ref="D180:E180"/>
    <mergeCell ref="F180:G180"/>
    <mergeCell ref="D181:E181"/>
    <mergeCell ref="F181:G181"/>
    <mergeCell ref="D182:E182"/>
    <mergeCell ref="F182:G182"/>
    <mergeCell ref="D183:E183"/>
    <mergeCell ref="F183:G183"/>
    <mergeCell ref="D184:E184"/>
    <mergeCell ref="F184:G184"/>
    <mergeCell ref="K185:L185"/>
    <mergeCell ref="L187:P187"/>
    <mergeCell ref="C188:E188"/>
    <mergeCell ref="F188:G188"/>
    <mergeCell ref="H188:K188"/>
    <mergeCell ref="L188:P188"/>
    <mergeCell ref="I193:K193"/>
    <mergeCell ref="L193:P193"/>
    <mergeCell ref="I194:K194"/>
    <mergeCell ref="L194:P194"/>
    <mergeCell ref="D196:F196"/>
    <mergeCell ref="I196:P196"/>
    <mergeCell ref="D197:F197"/>
    <mergeCell ref="I197:P197"/>
    <mergeCell ref="D198:F198"/>
    <mergeCell ref="I198:P198"/>
    <mergeCell ref="D199:F199"/>
    <mergeCell ref="I199:P199"/>
    <mergeCell ref="C200:F200"/>
    <mergeCell ref="H200:P200"/>
    <mergeCell ref="D201:F201"/>
    <mergeCell ref="I201:P201"/>
    <mergeCell ref="D202:F202"/>
    <mergeCell ref="I202:P202"/>
    <mergeCell ref="M204:N204"/>
    <mergeCell ref="D205:E205"/>
    <mergeCell ref="F205:G205"/>
    <mergeCell ref="D206:E206"/>
    <mergeCell ref="F206:G206"/>
    <mergeCell ref="D207:E207"/>
    <mergeCell ref="F207:G207"/>
    <mergeCell ref="D208:E208"/>
    <mergeCell ref="F208:G208"/>
    <mergeCell ref="D209:E209"/>
    <mergeCell ref="F209:G209"/>
    <mergeCell ref="D210:E210"/>
    <mergeCell ref="F210:G210"/>
    <mergeCell ref="D211:E211"/>
    <mergeCell ref="F211:G211"/>
    <mergeCell ref="K212:L212"/>
    <mergeCell ref="L214:P214"/>
    <mergeCell ref="C215:E215"/>
    <mergeCell ref="F215:G215"/>
    <mergeCell ref="H215:K215"/>
    <mergeCell ref="L215:P215"/>
    <mergeCell ref="I221:K221"/>
    <mergeCell ref="L221:P221"/>
    <mergeCell ref="I222:K222"/>
    <mergeCell ref="L222:P222"/>
    <mergeCell ref="D224:F224"/>
    <mergeCell ref="I224:P224"/>
    <mergeCell ref="D225:F225"/>
    <mergeCell ref="I225:P225"/>
    <mergeCell ref="D226:F226"/>
    <mergeCell ref="I226:P226"/>
    <mergeCell ref="D227:F227"/>
    <mergeCell ref="I227:P227"/>
    <mergeCell ref="C228:F228"/>
    <mergeCell ref="H228:P228"/>
    <mergeCell ref="D229:F229"/>
    <mergeCell ref="I229:P229"/>
    <mergeCell ref="D230:F230"/>
    <mergeCell ref="I230:P230"/>
    <mergeCell ref="M232:N232"/>
    <mergeCell ref="D233:E233"/>
    <mergeCell ref="F233:G233"/>
    <mergeCell ref="D234:E234"/>
    <mergeCell ref="F234:G234"/>
    <mergeCell ref="D235:E235"/>
    <mergeCell ref="F235:G235"/>
    <mergeCell ref="D236:E236"/>
    <mergeCell ref="F236:G236"/>
    <mergeCell ref="D237:E237"/>
    <mergeCell ref="F237:G237"/>
    <mergeCell ref="D238:E238"/>
    <mergeCell ref="F238:G238"/>
    <mergeCell ref="D239:E239"/>
    <mergeCell ref="F239:G239"/>
    <mergeCell ref="K240:L240"/>
    <mergeCell ref="L242:P242"/>
    <mergeCell ref="C243:E243"/>
    <mergeCell ref="F243:G243"/>
    <mergeCell ref="H243:K243"/>
    <mergeCell ref="L243:P243"/>
    <mergeCell ref="I248:K248"/>
    <mergeCell ref="L248:P248"/>
    <mergeCell ref="I249:K249"/>
    <mergeCell ref="L249:P249"/>
    <mergeCell ref="D251:F251"/>
    <mergeCell ref="I251:P251"/>
    <mergeCell ref="D252:F252"/>
    <mergeCell ref="I252:P252"/>
    <mergeCell ref="D253:F253"/>
    <mergeCell ref="I253:P253"/>
    <mergeCell ref="D254:F254"/>
    <mergeCell ref="I254:P254"/>
    <mergeCell ref="C255:F255"/>
    <mergeCell ref="H255:P255"/>
    <mergeCell ref="D256:F256"/>
    <mergeCell ref="I256:P256"/>
    <mergeCell ref="D257:F257"/>
    <mergeCell ref="I257:P257"/>
    <mergeCell ref="M259:N259"/>
    <mergeCell ref="D260:E260"/>
    <mergeCell ref="F260:G260"/>
    <mergeCell ref="D261:E261"/>
    <mergeCell ref="F261:G261"/>
    <mergeCell ref="D262:E262"/>
    <mergeCell ref="F262:G262"/>
    <mergeCell ref="D263:E263"/>
    <mergeCell ref="F263:G263"/>
    <mergeCell ref="D264:E264"/>
    <mergeCell ref="F264:G264"/>
    <mergeCell ref="D265:E265"/>
    <mergeCell ref="F265:G265"/>
    <mergeCell ref="D266:E266"/>
    <mergeCell ref="F266:G266"/>
    <mergeCell ref="K267:L267"/>
    <mergeCell ref="L269:P269"/>
    <mergeCell ref="C270:E270"/>
    <mergeCell ref="F270:G270"/>
    <mergeCell ref="H270:K270"/>
    <mergeCell ref="L270:P27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Riku Anttila</cp:lastModifiedBy>
  <dcterms:created xsi:type="dcterms:W3CDTF">2016-10-05T09:04:49Z</dcterms:created>
  <dcterms:modified xsi:type="dcterms:W3CDTF">2017-04-29T14:56:32Z</dcterms:modified>
</cp:coreProperties>
</file>