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3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R106" i="1" l="1"/>
  <c r="M89" i="1" s="1"/>
  <c r="Q106" i="1"/>
  <c r="O88" i="1" s="1"/>
  <c r="D106" i="1"/>
  <c r="C106" i="1"/>
  <c r="R105" i="1"/>
  <c r="I87" i="1" s="1"/>
  <c r="Q105" i="1"/>
  <c r="J87" i="1" s="1"/>
  <c r="D105" i="1"/>
  <c r="C105" i="1"/>
  <c r="R104" i="1"/>
  <c r="E85" i="1" s="1"/>
  <c r="Q104" i="1"/>
  <c r="F85" i="1" s="1"/>
  <c r="D104" i="1"/>
  <c r="C104" i="1"/>
  <c r="R103" i="1"/>
  <c r="K88" i="1" s="1"/>
  <c r="Q103" i="1"/>
  <c r="L88" i="1" s="1"/>
  <c r="D103" i="1"/>
  <c r="C103" i="1"/>
  <c r="R102" i="1"/>
  <c r="G86" i="1" s="1"/>
  <c r="Q102" i="1"/>
  <c r="H86" i="1" s="1"/>
  <c r="D102" i="1"/>
  <c r="C102" i="1"/>
  <c r="R101" i="1"/>
  <c r="E89" i="1" s="1"/>
  <c r="Q101" i="1"/>
  <c r="F89" i="1" s="1"/>
  <c r="D101" i="1"/>
  <c r="C101" i="1"/>
  <c r="R100" i="1"/>
  <c r="K89" i="1" s="1"/>
  <c r="Q100" i="1"/>
  <c r="O87" i="1" s="1"/>
  <c r="D100" i="1"/>
  <c r="C100" i="1"/>
  <c r="R99" i="1"/>
  <c r="G88" i="1" s="1"/>
  <c r="Q99" i="1"/>
  <c r="M85" i="1" s="1"/>
  <c r="D99" i="1"/>
  <c r="C99" i="1"/>
  <c r="R98" i="1"/>
  <c r="E86" i="1" s="1"/>
  <c r="Q98" i="1"/>
  <c r="F86" i="1" s="1"/>
  <c r="D98" i="1"/>
  <c r="C98" i="1"/>
  <c r="R97" i="1"/>
  <c r="I88" i="1" s="1"/>
  <c r="Q97" i="1"/>
  <c r="M86" i="1" s="1"/>
  <c r="D97" i="1"/>
  <c r="C97" i="1"/>
  <c r="R96" i="1"/>
  <c r="G89" i="1" s="1"/>
  <c r="Q96" i="1"/>
  <c r="H89" i="1" s="1"/>
  <c r="D96" i="1"/>
  <c r="C96" i="1"/>
  <c r="R95" i="1"/>
  <c r="E87" i="1" s="1"/>
  <c r="Q95" i="1"/>
  <c r="K84" i="1" s="1"/>
  <c r="D95" i="1"/>
  <c r="C95" i="1"/>
  <c r="R94" i="1"/>
  <c r="P86" i="1" s="1"/>
  <c r="Q94" i="1"/>
  <c r="O86" i="1" s="1"/>
  <c r="D94" i="1"/>
  <c r="C94" i="1"/>
  <c r="R93" i="1"/>
  <c r="G87" i="1" s="1"/>
  <c r="Q93" i="1"/>
  <c r="K85" i="1" s="1"/>
  <c r="D93" i="1"/>
  <c r="C93" i="1"/>
  <c r="R92" i="1"/>
  <c r="E88" i="1" s="1"/>
  <c r="Q92" i="1"/>
  <c r="F88" i="1" s="1"/>
  <c r="D92" i="1"/>
  <c r="C92" i="1"/>
  <c r="N89" i="1"/>
  <c r="N87" i="1"/>
  <c r="R49" i="1"/>
  <c r="I41" i="1" s="1"/>
  <c r="Q49" i="1"/>
  <c r="K40" i="1" s="1"/>
  <c r="D49" i="1"/>
  <c r="C49" i="1"/>
  <c r="R48" i="1"/>
  <c r="E39" i="1" s="1"/>
  <c r="Q48" i="1"/>
  <c r="G38" i="1" s="1"/>
  <c r="D48" i="1"/>
  <c r="C48" i="1"/>
  <c r="R47" i="1"/>
  <c r="G40" i="1" s="1"/>
  <c r="Q47" i="1"/>
  <c r="I39" i="1" s="1"/>
  <c r="D47" i="1"/>
  <c r="C47" i="1"/>
  <c r="R46" i="1"/>
  <c r="E41" i="1" s="1"/>
  <c r="Q46" i="1"/>
  <c r="F41" i="1" s="1"/>
  <c r="D46" i="1"/>
  <c r="C46" i="1"/>
  <c r="R45" i="1"/>
  <c r="G41" i="1" s="1"/>
  <c r="Q45" i="1"/>
  <c r="K39" i="1" s="1"/>
  <c r="D45" i="1"/>
  <c r="C45" i="1"/>
  <c r="R44" i="1"/>
  <c r="E40" i="1" s="1"/>
  <c r="Q44" i="1"/>
  <c r="I38" i="1" s="1"/>
  <c r="D44" i="1"/>
  <c r="C44" i="1"/>
  <c r="H40" i="1"/>
  <c r="R32" i="1"/>
  <c r="I24" i="1" s="1"/>
  <c r="Q32" i="1"/>
  <c r="K23" i="1" s="1"/>
  <c r="D32" i="1"/>
  <c r="C32" i="1"/>
  <c r="R31" i="1"/>
  <c r="E22" i="1" s="1"/>
  <c r="Q31" i="1"/>
  <c r="G21" i="1" s="1"/>
  <c r="D31" i="1"/>
  <c r="C31" i="1"/>
  <c r="R30" i="1"/>
  <c r="G23" i="1" s="1"/>
  <c r="Q30" i="1"/>
  <c r="I22" i="1" s="1"/>
  <c r="D30" i="1"/>
  <c r="C30" i="1"/>
  <c r="R29" i="1"/>
  <c r="E24" i="1" s="1"/>
  <c r="Q29" i="1"/>
  <c r="F24" i="1" s="1"/>
  <c r="D29" i="1"/>
  <c r="C29" i="1"/>
  <c r="R28" i="1"/>
  <c r="G24" i="1" s="1"/>
  <c r="Q28" i="1"/>
  <c r="K22" i="1" s="1"/>
  <c r="D28" i="1"/>
  <c r="C28" i="1"/>
  <c r="R27" i="1"/>
  <c r="E23" i="1" s="1"/>
  <c r="Q27" i="1"/>
  <c r="F23" i="1" s="1"/>
  <c r="D27" i="1"/>
  <c r="C27" i="1"/>
  <c r="D78" i="1"/>
  <c r="D73" i="1"/>
  <c r="D72" i="1"/>
  <c r="D68" i="1"/>
  <c r="D66" i="1"/>
  <c r="D65" i="1"/>
  <c r="C69" i="1"/>
  <c r="C76" i="1"/>
  <c r="D71" i="1"/>
  <c r="D64" i="1"/>
  <c r="D77" i="1"/>
  <c r="C75" i="1"/>
  <c r="C72" i="1"/>
  <c r="D67" i="1"/>
  <c r="C77" i="1"/>
  <c r="D74" i="1"/>
  <c r="D70" i="1"/>
  <c r="C66" i="1"/>
  <c r="C68" i="1"/>
  <c r="C65" i="1"/>
  <c r="C78" i="1"/>
  <c r="D75" i="1"/>
  <c r="D69" i="1"/>
  <c r="D76" i="1"/>
  <c r="C74" i="1"/>
  <c r="C71" i="1"/>
  <c r="C73" i="1"/>
  <c r="C70" i="1"/>
  <c r="C67" i="1"/>
  <c r="C64" i="1"/>
  <c r="R78" i="1"/>
  <c r="P60" i="1" s="1"/>
  <c r="Q78" i="1"/>
  <c r="O60" i="1" s="1"/>
  <c r="R77" i="1"/>
  <c r="L58" i="1" s="1"/>
  <c r="Q77" i="1"/>
  <c r="J59" i="1" s="1"/>
  <c r="R76" i="1"/>
  <c r="E57" i="1" s="1"/>
  <c r="Q76" i="1"/>
  <c r="F57" i="1" s="1"/>
  <c r="R75" i="1"/>
  <c r="K60" i="1" s="1"/>
  <c r="Q75" i="1"/>
  <c r="L60" i="1" s="1"/>
  <c r="R74" i="1"/>
  <c r="J57" i="1" s="1"/>
  <c r="Q74" i="1"/>
  <c r="I57" i="1" s="1"/>
  <c r="R73" i="1"/>
  <c r="P56" i="1" s="1"/>
  <c r="Q73" i="1"/>
  <c r="F61" i="1" s="1"/>
  <c r="R72" i="1"/>
  <c r="K61" i="1" s="1"/>
  <c r="Q72" i="1"/>
  <c r="L61" i="1" s="1"/>
  <c r="R71" i="1"/>
  <c r="G60" i="1" s="1"/>
  <c r="Q71" i="1"/>
  <c r="M57" i="1" s="1"/>
  <c r="R70" i="1"/>
  <c r="J56" i="1" s="1"/>
  <c r="Q70" i="1"/>
  <c r="F58" i="1" s="1"/>
  <c r="R69" i="1"/>
  <c r="N58" i="1" s="1"/>
  <c r="Q69" i="1"/>
  <c r="J60" i="1" s="1"/>
  <c r="R68" i="1"/>
  <c r="G61" i="1" s="1"/>
  <c r="Q68" i="1"/>
  <c r="H61" i="1" s="1"/>
  <c r="R67" i="1"/>
  <c r="E59" i="1" s="1"/>
  <c r="Q67" i="1"/>
  <c r="F59" i="1" s="1"/>
  <c r="R66" i="1"/>
  <c r="P58" i="1" s="1"/>
  <c r="Q66" i="1"/>
  <c r="J61" i="1" s="1"/>
  <c r="R65" i="1"/>
  <c r="G59" i="1" s="1"/>
  <c r="Q65" i="1"/>
  <c r="H59" i="1" s="1"/>
  <c r="R64" i="1"/>
  <c r="E60" i="1" s="1"/>
  <c r="Q64" i="1"/>
  <c r="F60" i="1" s="1"/>
  <c r="E61" i="1"/>
  <c r="R16" i="1"/>
  <c r="I8" i="1" s="1"/>
  <c r="Q16" i="1"/>
  <c r="J8" i="1" s="1"/>
  <c r="D16" i="1"/>
  <c r="C16" i="1"/>
  <c r="R15" i="1"/>
  <c r="H5" i="1" s="1"/>
  <c r="Q15" i="1"/>
  <c r="G5" i="1" s="1"/>
  <c r="D15" i="1"/>
  <c r="C15" i="1"/>
  <c r="R14" i="1"/>
  <c r="G7" i="1" s="1"/>
  <c r="Q14" i="1"/>
  <c r="H7" i="1" s="1"/>
  <c r="D14" i="1"/>
  <c r="C14" i="1"/>
  <c r="R13" i="1"/>
  <c r="L5" i="1" s="1"/>
  <c r="Q13" i="1"/>
  <c r="K5" i="1" s="1"/>
  <c r="D13" i="1"/>
  <c r="C13" i="1"/>
  <c r="R12" i="1"/>
  <c r="G8" i="1" s="1"/>
  <c r="Q12" i="1"/>
  <c r="H8" i="1" s="1"/>
  <c r="D12" i="1"/>
  <c r="C12" i="1"/>
  <c r="R11" i="1"/>
  <c r="J5" i="1" s="1"/>
  <c r="Q11" i="1"/>
  <c r="I5" i="1" s="1"/>
  <c r="D11" i="1"/>
  <c r="C11" i="1"/>
  <c r="H56" i="1" l="1"/>
  <c r="G84" i="1"/>
  <c r="L86" i="1"/>
  <c r="M59" i="1"/>
  <c r="O84" i="1"/>
  <c r="L89" i="1"/>
  <c r="F87" i="1"/>
  <c r="K56" i="1"/>
  <c r="O85" i="1"/>
  <c r="F39" i="1"/>
  <c r="J41" i="1"/>
  <c r="H41" i="1"/>
  <c r="F40" i="1"/>
  <c r="K58" i="1"/>
  <c r="K38" i="1"/>
  <c r="H84" i="1"/>
  <c r="P85" i="1"/>
  <c r="P88" i="1"/>
  <c r="G56" i="1"/>
  <c r="N84" i="1"/>
  <c r="O56" i="1"/>
  <c r="M58" i="1"/>
  <c r="H60" i="1"/>
  <c r="J84" i="1"/>
  <c r="J85" i="1"/>
  <c r="K57" i="1"/>
  <c r="H24" i="1"/>
  <c r="I85" i="1"/>
  <c r="K86" i="1"/>
  <c r="H88" i="1"/>
  <c r="O57" i="1"/>
  <c r="J24" i="1"/>
  <c r="H87" i="1"/>
  <c r="J88" i="1"/>
  <c r="Q88" i="1" s="1"/>
  <c r="H58" i="1"/>
  <c r="N61" i="1"/>
  <c r="H38" i="1"/>
  <c r="I84" i="1"/>
  <c r="M84" i="1"/>
  <c r="N85" i="1"/>
  <c r="N86" i="1"/>
  <c r="M87" i="1"/>
  <c r="J89" i="1"/>
  <c r="I56" i="1"/>
  <c r="O58" i="1"/>
  <c r="O59" i="1"/>
  <c r="L84" i="1"/>
  <c r="P84" i="1"/>
  <c r="P87" i="1"/>
  <c r="M56" i="1"/>
  <c r="R88" i="1"/>
  <c r="I89" i="1"/>
  <c r="L85" i="1"/>
  <c r="L38" i="1"/>
  <c r="E58" i="1"/>
  <c r="I59" i="1"/>
  <c r="L39" i="1"/>
  <c r="L40" i="1"/>
  <c r="J38" i="1"/>
  <c r="G58" i="1"/>
  <c r="J39" i="1"/>
  <c r="F22" i="1"/>
  <c r="H23" i="1"/>
  <c r="L23" i="1"/>
  <c r="H21" i="1"/>
  <c r="J22" i="1"/>
  <c r="K21" i="1"/>
  <c r="P24" i="1" s="1"/>
  <c r="L21" i="1"/>
  <c r="L22" i="1"/>
  <c r="I21" i="1"/>
  <c r="J21" i="1"/>
  <c r="E6" i="1"/>
  <c r="F6" i="1"/>
  <c r="K7" i="1"/>
  <c r="L7" i="1"/>
  <c r="J6" i="1"/>
  <c r="I6" i="1"/>
  <c r="E8" i="1"/>
  <c r="F8" i="1"/>
  <c r="P8" i="1" s="1"/>
  <c r="E7" i="1"/>
  <c r="F7" i="1"/>
  <c r="O5" i="1" s="1"/>
  <c r="K6" i="1"/>
  <c r="L6" i="1"/>
  <c r="N57" i="1"/>
  <c r="P59" i="1"/>
  <c r="M61" i="1"/>
  <c r="L57" i="1"/>
  <c r="P57" i="1"/>
  <c r="N59" i="1"/>
  <c r="I61" i="1"/>
  <c r="N56" i="1"/>
  <c r="I60" i="1"/>
  <c r="L56" i="1"/>
  <c r="R86" i="1" l="1"/>
  <c r="Q86" i="1"/>
  <c r="Q89" i="1"/>
  <c r="R89" i="1" s="1"/>
  <c r="Q87" i="1"/>
  <c r="R57" i="1"/>
  <c r="Q59" i="1"/>
  <c r="R60" i="1"/>
  <c r="P39" i="1"/>
  <c r="P41" i="1"/>
  <c r="P40" i="1"/>
  <c r="O40" i="1"/>
  <c r="O41" i="1"/>
  <c r="O38" i="1"/>
  <c r="P38" i="1" s="1"/>
  <c r="Q85" i="1"/>
  <c r="R58" i="1"/>
  <c r="R87" i="1"/>
  <c r="R59" i="1"/>
  <c r="O39" i="1"/>
  <c r="R84" i="1"/>
  <c r="Q84" i="1"/>
  <c r="R85" i="1"/>
  <c r="Q58" i="1"/>
  <c r="P22" i="1"/>
  <c r="Q57" i="1"/>
  <c r="Q56" i="1"/>
  <c r="P23" i="1"/>
  <c r="O23" i="1"/>
  <c r="O24" i="1"/>
  <c r="O22" i="1"/>
  <c r="O21" i="1"/>
  <c r="P21" i="1" s="1"/>
  <c r="O7" i="1"/>
  <c r="O8" i="1"/>
  <c r="O6" i="1"/>
  <c r="P5" i="1"/>
  <c r="P6" i="1"/>
  <c r="P7" i="1"/>
  <c r="Q60" i="1"/>
  <c r="Q61" i="1"/>
  <c r="R61" i="1" s="1"/>
  <c r="R56" i="1"/>
</calcChain>
</file>

<file path=xl/sharedStrings.xml><?xml version="1.0" encoding="utf-8"?>
<sst xmlns="http://schemas.openxmlformats.org/spreadsheetml/2006/main" count="262" uniqueCount="92">
  <si>
    <t>Rating</t>
  </si>
  <si>
    <t>Nimi</t>
  </si>
  <si>
    <t>Seura</t>
  </si>
  <si>
    <t>1</t>
  </si>
  <si>
    <t>2</t>
  </si>
  <si>
    <t>3</t>
  </si>
  <si>
    <t>4</t>
  </si>
  <si>
    <t>V</t>
  </si>
  <si>
    <t>T</t>
  </si>
  <si>
    <t>Sija</t>
  </si>
  <si>
    <t>Ottelut</t>
  </si>
  <si>
    <t>1.erä</t>
  </si>
  <si>
    <t>2.erä</t>
  </si>
  <si>
    <t>3.erä</t>
  </si>
  <si>
    <t>4.erä</t>
  </si>
  <si>
    <t>5.erä</t>
  </si>
  <si>
    <t>Erät</t>
  </si>
  <si>
    <t>1-3</t>
  </si>
  <si>
    <t>2-4</t>
  </si>
  <si>
    <t>1-4</t>
  </si>
  <si>
    <t>2-3</t>
  </si>
  <si>
    <t>1-2</t>
  </si>
  <si>
    <t>3-4</t>
  </si>
  <si>
    <t>TOP-12 1-karsinta</t>
  </si>
  <si>
    <t>Lohko:</t>
  </si>
  <si>
    <t>SPTL</t>
  </si>
  <si>
    <t>Pöytä</t>
  </si>
  <si>
    <t>Päivä:</t>
  </si>
  <si>
    <t>Klo:</t>
  </si>
  <si>
    <t>A</t>
  </si>
  <si>
    <t>B</t>
  </si>
  <si>
    <t>5</t>
  </si>
  <si>
    <t>6</t>
  </si>
  <si>
    <t>A1</t>
  </si>
  <si>
    <t>B1</t>
  </si>
  <si>
    <t>C1</t>
  </si>
  <si>
    <t>B2</t>
  </si>
  <si>
    <t>A2</t>
  </si>
  <si>
    <t>C2</t>
  </si>
  <si>
    <t>1-5</t>
  </si>
  <si>
    <t>3-6</t>
  </si>
  <si>
    <t>2-6</t>
  </si>
  <si>
    <t>3-5</t>
  </si>
  <si>
    <t>2-5</t>
  </si>
  <si>
    <t>4-6</t>
  </si>
  <si>
    <t>1-6</t>
  </si>
  <si>
    <t>4-5</t>
  </si>
  <si>
    <t>5-6</t>
  </si>
  <si>
    <t>Sijat 1-6</t>
  </si>
  <si>
    <t>C</t>
  </si>
  <si>
    <t>Sijat 7-12</t>
  </si>
  <si>
    <t>A3</t>
  </si>
  <si>
    <t>B3</t>
  </si>
  <si>
    <t>C3</t>
  </si>
  <si>
    <t>B4</t>
  </si>
  <si>
    <t>A4</t>
  </si>
  <si>
    <t>C4</t>
  </si>
  <si>
    <t>Jatko-ottelut</t>
  </si>
  <si>
    <t>© Suomen Pöytätennisliitto ry, 2016</t>
  </si>
  <si>
    <t>Pauli Hietikko</t>
  </si>
  <si>
    <t>PT Espoo</t>
  </si>
  <si>
    <t>Chau Dinh Huy</t>
  </si>
  <si>
    <t>Arttu Pihkala</t>
  </si>
  <si>
    <t>Aleksi Mustonen</t>
  </si>
  <si>
    <t>TIP-70</t>
  </si>
  <si>
    <t>Mika Tuomola</t>
  </si>
  <si>
    <t>PT 75</t>
  </si>
  <si>
    <t>Jussi Mäkelä</t>
  </si>
  <si>
    <t>Sami Ruohonen</t>
  </si>
  <si>
    <t>KoKa</t>
  </si>
  <si>
    <t>Alex Naumi</t>
  </si>
  <si>
    <t>Riku Autio</t>
  </si>
  <si>
    <t>Tuomas Perkkiö</t>
  </si>
  <si>
    <t>OPT-86</t>
  </si>
  <si>
    <t>Risto Pitkänen</t>
  </si>
  <si>
    <t>LPTS</t>
  </si>
  <si>
    <t>alkulohko</t>
  </si>
  <si>
    <t>11.</t>
  </si>
  <si>
    <t>7.</t>
  </si>
  <si>
    <t>1.</t>
  </si>
  <si>
    <t>2.</t>
  </si>
  <si>
    <t>5.</t>
  </si>
  <si>
    <t>4.</t>
  </si>
  <si>
    <t>6.</t>
  </si>
  <si>
    <t>8.</t>
  </si>
  <si>
    <t>9.</t>
  </si>
  <si>
    <t>10.</t>
  </si>
  <si>
    <t>3.</t>
  </si>
  <si>
    <t>4-3</t>
  </si>
  <si>
    <t>3-3</t>
  </si>
  <si>
    <t>keskinäiset erät</t>
  </si>
  <si>
    <t>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</si>
</sst>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"/>
    <numFmt numFmtId="165" formatCode="d\.m\.yyyy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SWISS"/>
      <family val="2"/>
    </font>
    <font>
      <sz val="12"/>
      <color indexed="8"/>
      <name val="SWISS"/>
      <family val="2"/>
    </font>
    <font>
      <sz val="8"/>
      <color indexed="8"/>
      <name val="SWISS"/>
      <family val="2"/>
    </font>
    <font>
      <sz val="10"/>
      <color indexed="8"/>
      <name val="SWISS"/>
      <family val="2"/>
    </font>
    <font>
      <sz val="10"/>
      <name val="SWISS"/>
      <family val="2"/>
    </font>
    <font>
      <b/>
      <sz val="10"/>
      <color indexed="8"/>
      <name val="SWISS"/>
      <family val="2"/>
    </font>
    <font>
      <b/>
      <sz val="10"/>
      <name val="SWISS"/>
      <family val="2"/>
    </font>
    <font>
      <i/>
      <sz val="8"/>
      <color indexed="8"/>
      <name val="SWISS"/>
      <family val="2"/>
    </font>
    <font>
      <b/>
      <sz val="10"/>
      <name val="Arial"/>
      <family val="2"/>
    </font>
    <font>
      <b/>
      <sz val="12"/>
      <color indexed="8"/>
      <name val="SWISS"/>
      <family val="2"/>
    </font>
    <font>
      <b/>
      <sz val="12"/>
      <name val="SWISS"/>
      <family val="2"/>
    </font>
    <font>
      <sz val="11"/>
      <name val="SWISS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indexed="8"/>
      <name val="SWISS"/>
      <family val="2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9"/>
      </patternFill>
    </fill>
    <fill>
      <patternFill patternType="solid">
        <fgColor theme="0" tint="-0.499984740745262"/>
        <bgColor indexed="22"/>
      </patternFill>
    </fill>
    <fill>
      <patternFill patternType="solid">
        <fgColor theme="4" tint="0.79998168889431442"/>
        <bgColor indexed="42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193">
    <xf numFmtId="0" fontId="0" fillId="0" borderId="0" xfId="0"/>
    <xf numFmtId="164" fontId="3" fillId="0" borderId="1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164" fontId="5" fillId="0" borderId="3" xfId="1" applyFont="1" applyBorder="1" applyAlignment="1" applyProtection="1">
      <alignment horizontal="left" indent="1"/>
    </xf>
    <xf numFmtId="164" fontId="5" fillId="0" borderId="4" xfId="1" applyFont="1" applyBorder="1" applyAlignment="1" applyProtection="1">
      <alignment horizontal="left"/>
      <protection locked="0"/>
    </xf>
    <xf numFmtId="164" fontId="5" fillId="0" borderId="1" xfId="1" applyFont="1" applyBorder="1" applyAlignment="1" applyProtection="1">
      <alignment horizontal="center"/>
    </xf>
    <xf numFmtId="164" fontId="4" fillId="0" borderId="6" xfId="1" applyFont="1" applyBorder="1" applyAlignment="1" applyProtection="1">
      <alignment horizontal="center"/>
    </xf>
    <xf numFmtId="164" fontId="4" fillId="2" borderId="7" xfId="1" applyFont="1" applyFill="1" applyBorder="1" applyAlignment="1" applyProtection="1">
      <alignment horizontal="center"/>
    </xf>
    <xf numFmtId="164" fontId="5" fillId="2" borderId="8" xfId="1" applyFont="1" applyFill="1" applyBorder="1" applyAlignment="1" applyProtection="1">
      <alignment horizontal="left" indent="1"/>
      <protection locked="0"/>
    </xf>
    <xf numFmtId="164" fontId="5" fillId="2" borderId="9" xfId="1" applyFont="1" applyFill="1" applyBorder="1" applyAlignment="1" applyProtection="1">
      <alignment horizontal="left"/>
      <protection locked="0"/>
    </xf>
    <xf numFmtId="164" fontId="5" fillId="3" borderId="10" xfId="1" applyFont="1" applyFill="1" applyBorder="1" applyAlignment="1" applyProtection="1">
      <alignment horizontal="right"/>
    </xf>
    <xf numFmtId="164" fontId="5" fillId="3" borderId="11" xfId="1" applyFont="1" applyFill="1" applyBorder="1" applyAlignment="1" applyProtection="1">
      <alignment horizontal="center"/>
    </xf>
    <xf numFmtId="164" fontId="5" fillId="0" borderId="12" xfId="1" applyFont="1" applyBorder="1" applyAlignment="1" applyProtection="1">
      <alignment horizontal="right"/>
    </xf>
    <xf numFmtId="164" fontId="5" fillId="0" borderId="11" xfId="1" applyFont="1" applyBorder="1" applyAlignment="1" applyProtection="1">
      <alignment horizontal="center"/>
    </xf>
    <xf numFmtId="164" fontId="5" fillId="0" borderId="13" xfId="1" applyFont="1" applyBorder="1" applyAlignment="1" applyProtection="1">
      <alignment horizontal="center"/>
    </xf>
    <xf numFmtId="164" fontId="5" fillId="0" borderId="14" xfId="1" applyFont="1" applyBorder="1" applyAlignment="1" applyProtection="1">
      <alignment horizontal="center"/>
    </xf>
    <xf numFmtId="164" fontId="7" fillId="0" borderId="7" xfId="1" applyFont="1" applyBorder="1" applyAlignment="1" applyProtection="1">
      <alignment horizontal="center"/>
    </xf>
    <xf numFmtId="164" fontId="7" fillId="0" borderId="12" xfId="1" applyFont="1" applyBorder="1" applyAlignment="1" applyProtection="1">
      <alignment horizontal="center"/>
    </xf>
    <xf numFmtId="164" fontId="4" fillId="0" borderId="10" xfId="1" applyFont="1" applyBorder="1" applyAlignment="1" applyProtection="1">
      <alignment horizontal="center"/>
    </xf>
    <xf numFmtId="164" fontId="5" fillId="2" borderId="16" xfId="1" applyFont="1" applyFill="1" applyBorder="1" applyAlignment="1" applyProtection="1">
      <alignment horizontal="left"/>
      <protection locked="0"/>
    </xf>
    <xf numFmtId="164" fontId="5" fillId="0" borderId="10" xfId="1" applyFont="1" applyBorder="1" applyAlignment="1" applyProtection="1">
      <alignment horizontal="right"/>
    </xf>
    <xf numFmtId="164" fontId="5" fillId="3" borderId="12" xfId="1" applyFont="1" applyFill="1" applyBorder="1" applyAlignment="1" applyProtection="1">
      <alignment horizontal="right"/>
    </xf>
    <xf numFmtId="164" fontId="4" fillId="0" borderId="17" xfId="1" applyFont="1" applyBorder="1" applyAlignment="1" applyProtection="1">
      <alignment horizontal="center"/>
    </xf>
    <xf numFmtId="164" fontId="4" fillId="2" borderId="18" xfId="1" applyFont="1" applyFill="1" applyBorder="1" applyAlignment="1" applyProtection="1">
      <alignment horizontal="center"/>
    </xf>
    <xf numFmtId="164" fontId="5" fillId="2" borderId="19" xfId="1" applyFont="1" applyFill="1" applyBorder="1" applyAlignment="1" applyProtection="1">
      <alignment horizontal="left" indent="1"/>
      <protection locked="0"/>
    </xf>
    <xf numFmtId="164" fontId="5" fillId="2" borderId="20" xfId="1" applyFont="1" applyFill="1" applyBorder="1" applyAlignment="1" applyProtection="1">
      <alignment horizontal="left"/>
      <protection locked="0"/>
    </xf>
    <xf numFmtId="164" fontId="5" fillId="0" borderId="22" xfId="1" applyFont="1" applyBorder="1" applyAlignment="1" applyProtection="1">
      <alignment horizontal="right"/>
    </xf>
    <xf numFmtId="164" fontId="5" fillId="3" borderId="22" xfId="1" applyFont="1" applyFill="1" applyBorder="1" applyAlignment="1" applyProtection="1">
      <alignment horizontal="right"/>
    </xf>
    <xf numFmtId="164" fontId="5" fillId="3" borderId="21" xfId="1" applyFont="1" applyFill="1" applyBorder="1" applyAlignment="1" applyProtection="1">
      <alignment horizontal="center"/>
    </xf>
    <xf numFmtId="164" fontId="5" fillId="0" borderId="23" xfId="1" applyFont="1" applyBorder="1" applyAlignment="1" applyProtection="1">
      <alignment horizontal="center"/>
    </xf>
    <xf numFmtId="164" fontId="5" fillId="0" borderId="24" xfId="1" applyFont="1" applyBorder="1" applyAlignment="1" applyProtection="1">
      <alignment horizontal="center"/>
    </xf>
    <xf numFmtId="164" fontId="4" fillId="0" borderId="26" xfId="1" applyFont="1" applyBorder="1" applyAlignment="1" applyProtection="1">
      <alignment horizontal="center"/>
    </xf>
    <xf numFmtId="164" fontId="4" fillId="0" borderId="0" xfId="1" applyFont="1" applyBorder="1" applyAlignment="1" applyProtection="1">
      <alignment horizontal="center"/>
    </xf>
    <xf numFmtId="0" fontId="9" fillId="0" borderId="27" xfId="0" applyFont="1" applyBorder="1" applyProtection="1"/>
    <xf numFmtId="164" fontId="3" fillId="0" borderId="27" xfId="1" applyFont="1" applyBorder="1" applyProtection="1"/>
    <xf numFmtId="164" fontId="4" fillId="0" borderId="28" xfId="1" applyFont="1" applyBorder="1" applyAlignment="1" applyProtection="1">
      <alignment horizontal="center"/>
    </xf>
    <xf numFmtId="164" fontId="5" fillId="0" borderId="22" xfId="1" applyFont="1" applyBorder="1" applyProtection="1"/>
    <xf numFmtId="164" fontId="3" fillId="0" borderId="23" xfId="1" applyFont="1" applyBorder="1" applyProtection="1"/>
    <xf numFmtId="164" fontId="3" fillId="0" borderId="21" xfId="1" applyFont="1" applyBorder="1" applyProtection="1"/>
    <xf numFmtId="164" fontId="5" fillId="0" borderId="4" xfId="1" applyFont="1" applyBorder="1" applyAlignment="1" applyProtection="1">
      <alignment horizontal="left" indent="1"/>
    </xf>
    <xf numFmtId="164" fontId="5" fillId="0" borderId="27" xfId="1" applyFont="1" applyBorder="1" applyProtection="1"/>
    <xf numFmtId="164" fontId="3" fillId="0" borderId="30" xfId="1" applyFont="1" applyBorder="1" applyProtection="1"/>
    <xf numFmtId="164" fontId="7" fillId="0" borderId="30" xfId="1" applyFont="1" applyBorder="1" applyAlignment="1" applyProtection="1">
      <alignment horizontal="right"/>
    </xf>
    <xf numFmtId="0" fontId="10" fillId="0" borderId="3" xfId="0" applyNumberFormat="1" applyFont="1" applyBorder="1" applyAlignment="1">
      <alignment horizontal="center"/>
    </xf>
    <xf numFmtId="164" fontId="5" fillId="0" borderId="31" xfId="1" applyFont="1" applyBorder="1" applyAlignment="1" applyProtection="1">
      <alignment horizontal="left" indent="1"/>
    </xf>
    <xf numFmtId="164" fontId="5" fillId="0" borderId="8" xfId="1" applyFont="1" applyBorder="1" applyProtection="1"/>
    <xf numFmtId="164" fontId="3" fillId="0" borderId="13" xfId="1" applyFont="1" applyBorder="1" applyProtection="1"/>
    <xf numFmtId="164" fontId="3" fillId="0" borderId="32" xfId="1" applyFont="1" applyBorder="1" applyProtection="1"/>
    <xf numFmtId="164" fontId="7" fillId="0" borderId="11" xfId="1" applyFont="1" applyBorder="1" applyAlignment="1" applyProtection="1">
      <alignment horizontal="right"/>
    </xf>
    <xf numFmtId="0" fontId="10" fillId="0" borderId="7" xfId="0" applyNumberFormat="1" applyFont="1" applyBorder="1" applyAlignment="1">
      <alignment horizontal="center"/>
    </xf>
    <xf numFmtId="164" fontId="5" fillId="0" borderId="12" xfId="1" applyFont="1" applyBorder="1" applyAlignment="1" applyProtection="1">
      <alignment horizontal="left" indent="1"/>
    </xf>
    <xf numFmtId="164" fontId="5" fillId="0" borderId="13" xfId="1" applyFont="1" applyBorder="1" applyProtection="1"/>
    <xf numFmtId="164" fontId="3" fillId="0" borderId="11" xfId="1" applyFont="1" applyBorder="1" applyProtection="1"/>
    <xf numFmtId="164" fontId="4" fillId="0" borderId="33" xfId="1" applyFont="1" applyBorder="1" applyAlignment="1" applyProtection="1">
      <alignment horizontal="center"/>
    </xf>
    <xf numFmtId="164" fontId="4" fillId="0" borderId="19" xfId="1" applyFont="1" applyBorder="1" applyAlignment="1" applyProtection="1">
      <alignment horizontal="center"/>
    </xf>
    <xf numFmtId="164" fontId="5" fillId="0" borderId="34" xfId="1" applyFont="1" applyBorder="1" applyAlignment="1" applyProtection="1">
      <alignment horizontal="left" indent="1"/>
    </xf>
    <xf numFmtId="164" fontId="5" fillId="0" borderId="19" xfId="1" applyFont="1" applyBorder="1" applyProtection="1"/>
    <xf numFmtId="164" fontId="3" fillId="0" borderId="35" xfId="1" applyFont="1" applyBorder="1" applyProtection="1"/>
    <xf numFmtId="164" fontId="7" fillId="0" borderId="18" xfId="1" applyFont="1" applyBorder="1" applyAlignment="1" applyProtection="1">
      <alignment horizontal="right"/>
    </xf>
    <xf numFmtId="0" fontId="10" fillId="0" borderId="18" xfId="0" applyNumberFormat="1" applyFont="1" applyBorder="1" applyAlignment="1">
      <alignment horizontal="center"/>
    </xf>
    <xf numFmtId="0" fontId="12" fillId="0" borderId="27" xfId="0" applyFont="1" applyBorder="1" applyAlignment="1" applyProtection="1">
      <alignment horizontal="center"/>
      <protection locked="0"/>
    </xf>
    <xf numFmtId="0" fontId="12" fillId="0" borderId="36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11" fillId="0" borderId="33" xfId="0" applyFont="1" applyBorder="1" applyAlignment="1" applyProtection="1">
      <protection locked="0"/>
    </xf>
    <xf numFmtId="0" fontId="11" fillId="0" borderId="19" xfId="0" applyFont="1" applyBorder="1" applyAlignment="1" applyProtection="1"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righ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0" fillId="0" borderId="41" xfId="0" applyBorder="1"/>
    <xf numFmtId="0" fontId="0" fillId="0" borderId="42" xfId="0" applyBorder="1"/>
    <xf numFmtId="164" fontId="5" fillId="0" borderId="43" xfId="1" applyFont="1" applyBorder="1" applyAlignment="1" applyProtection="1">
      <alignment horizontal="center"/>
    </xf>
    <xf numFmtId="0" fontId="12" fillId="0" borderId="40" xfId="0" applyFont="1" applyBorder="1" applyAlignment="1" applyProtection="1">
      <alignment horizontal="left"/>
      <protection locked="0"/>
    </xf>
    <xf numFmtId="164" fontId="6" fillId="0" borderId="44" xfId="1" applyFont="1" applyBorder="1" applyAlignment="1">
      <alignment horizontal="center"/>
    </xf>
    <xf numFmtId="164" fontId="12" fillId="0" borderId="27" xfId="1" applyFont="1" applyFill="1" applyBorder="1" applyAlignment="1" applyProtection="1">
      <alignment horizontal="left"/>
      <protection locked="0"/>
    </xf>
    <xf numFmtId="0" fontId="0" fillId="0" borderId="27" xfId="0" applyBorder="1" applyAlignment="1"/>
    <xf numFmtId="164" fontId="13" fillId="0" borderId="4" xfId="1" applyFont="1" applyFill="1" applyBorder="1" applyAlignment="1">
      <alignment horizontal="left"/>
    </xf>
    <xf numFmtId="0" fontId="2" fillId="0" borderId="47" xfId="0" applyFont="1" applyBorder="1" applyAlignment="1" applyProtection="1">
      <alignment horizontal="right"/>
      <protection locked="0"/>
    </xf>
    <xf numFmtId="164" fontId="5" fillId="0" borderId="4" xfId="1" applyFont="1" applyBorder="1" applyAlignment="1" applyProtection="1">
      <protection locked="0"/>
    </xf>
    <xf numFmtId="0" fontId="15" fillId="0" borderId="7" xfId="0" applyFont="1" applyBorder="1" applyAlignment="1">
      <alignment horizontal="center"/>
    </xf>
    <xf numFmtId="0" fontId="16" fillId="0" borderId="13" xfId="0" applyFont="1" applyBorder="1" applyAlignment="1">
      <alignment horizontal="left" indent="1"/>
    </xf>
    <xf numFmtId="0" fontId="16" fillId="0" borderId="14" xfId="0" applyFont="1" applyBorder="1"/>
    <xf numFmtId="164" fontId="17" fillId="0" borderId="12" xfId="1" applyFont="1" applyBorder="1" applyProtection="1"/>
    <xf numFmtId="164" fontId="17" fillId="0" borderId="11" xfId="1" applyFont="1" applyBorder="1" applyProtection="1"/>
    <xf numFmtId="164" fontId="17" fillId="0" borderId="13" xfId="1" applyFont="1" applyBorder="1" applyProtection="1"/>
    <xf numFmtId="164" fontId="17" fillId="0" borderId="14" xfId="1" applyFont="1" applyBorder="1" applyProtection="1"/>
    <xf numFmtId="164" fontId="7" fillId="0" borderId="7" xfId="1" applyFont="1" applyBorder="1" applyAlignment="1" applyProtection="1"/>
    <xf numFmtId="164" fontId="7" fillId="0" borderId="12" xfId="1" applyFont="1" applyBorder="1" applyAlignment="1" applyProtection="1"/>
    <xf numFmtId="164" fontId="17" fillId="0" borderId="6" xfId="1" applyFont="1" applyBorder="1" applyProtection="1"/>
    <xf numFmtId="164" fontId="17" fillId="0" borderId="8" xfId="1" applyFont="1" applyBorder="1" applyProtection="1"/>
    <xf numFmtId="164" fontId="17" fillId="0" borderId="31" xfId="1" applyFont="1" applyBorder="1" applyProtection="1"/>
    <xf numFmtId="164" fontId="17" fillId="0" borderId="32" xfId="1" applyFont="1" applyBorder="1" applyProtection="1"/>
    <xf numFmtId="164" fontId="7" fillId="0" borderId="51" xfId="1" applyFont="1" applyBorder="1" applyAlignment="1" applyProtection="1"/>
    <xf numFmtId="164" fontId="4" fillId="0" borderId="52" xfId="1" applyFont="1" applyBorder="1" applyAlignment="1" applyProtection="1">
      <alignment horizontal="center"/>
    </xf>
    <xf numFmtId="0" fontId="15" fillId="0" borderId="18" xfId="0" applyFont="1" applyBorder="1" applyAlignment="1">
      <alignment horizontal="center"/>
    </xf>
    <xf numFmtId="0" fontId="16" fillId="0" borderId="22" xfId="0" applyFont="1" applyBorder="1" applyAlignment="1">
      <alignment horizontal="left" indent="1"/>
    </xf>
    <xf numFmtId="0" fontId="16" fillId="0" borderId="24" xfId="0" applyFont="1" applyBorder="1"/>
    <xf numFmtId="164" fontId="17" fillId="0" borderId="33" xfId="1" applyFont="1" applyBorder="1" applyProtection="1"/>
    <xf numFmtId="164" fontId="17" fillId="0" borderId="19" xfId="1" applyFont="1" applyBorder="1" applyProtection="1"/>
    <xf numFmtId="164" fontId="17" fillId="0" borderId="34" xfId="1" applyFont="1" applyBorder="1" applyProtection="1"/>
    <xf numFmtId="164" fontId="17" fillId="0" borderId="35" xfId="1" applyFont="1" applyBorder="1" applyProtection="1"/>
    <xf numFmtId="164" fontId="7" fillId="0" borderId="52" xfId="1" applyFont="1" applyBorder="1" applyAlignment="1" applyProtection="1"/>
    <xf numFmtId="164" fontId="7" fillId="0" borderId="22" xfId="1" applyFont="1" applyBorder="1" applyAlignment="1" applyProtection="1"/>
    <xf numFmtId="164" fontId="3" fillId="0" borderId="8" xfId="1" applyFont="1" applyBorder="1" applyProtection="1"/>
    <xf numFmtId="164" fontId="6" fillId="0" borderId="43" xfId="1" applyFont="1" applyBorder="1" applyAlignment="1">
      <alignment horizontal="center"/>
    </xf>
    <xf numFmtId="164" fontId="4" fillId="0" borderId="23" xfId="1" applyFont="1" applyBorder="1" applyAlignment="1" applyProtection="1">
      <alignment horizontal="center"/>
    </xf>
    <xf numFmtId="164" fontId="7" fillId="0" borderId="1" xfId="1" applyFont="1" applyBorder="1" applyAlignment="1" applyProtection="1">
      <alignment horizontal="right"/>
    </xf>
    <xf numFmtId="0" fontId="10" fillId="0" borderId="5" xfId="0" applyNumberFormat="1" applyFont="1" applyBorder="1" applyAlignment="1">
      <alignment horizontal="center"/>
    </xf>
    <xf numFmtId="164" fontId="7" fillId="0" borderId="51" xfId="1" applyFont="1" applyBorder="1" applyAlignment="1" applyProtection="1">
      <alignment horizontal="right"/>
    </xf>
    <xf numFmtId="0" fontId="10" fillId="0" borderId="9" xfId="0" applyNumberFormat="1" applyFont="1" applyBorder="1" applyAlignment="1">
      <alignment horizontal="center"/>
    </xf>
    <xf numFmtId="164" fontId="7" fillId="0" borderId="52" xfId="1" applyFont="1" applyBorder="1" applyAlignment="1" applyProtection="1">
      <alignment horizontal="right"/>
    </xf>
    <xf numFmtId="0" fontId="10" fillId="0" borderId="55" xfId="0" applyNumberFormat="1" applyFont="1" applyBorder="1" applyAlignment="1">
      <alignment horizontal="center"/>
    </xf>
    <xf numFmtId="164" fontId="5" fillId="0" borderId="22" xfId="1" applyFont="1" applyBorder="1" applyAlignment="1" applyProtection="1">
      <alignment horizontal="left" indent="1"/>
    </xf>
    <xf numFmtId="164" fontId="5" fillId="0" borderId="23" xfId="1" applyFont="1" applyBorder="1" applyProtection="1"/>
    <xf numFmtId="164" fontId="5" fillId="0" borderId="57" xfId="1" applyFont="1" applyBorder="1" applyAlignment="1" applyProtection="1">
      <alignment horizontal="left" indent="1"/>
    </xf>
    <xf numFmtId="164" fontId="5" fillId="0" borderId="58" xfId="1" applyFont="1" applyBorder="1" applyAlignment="1" applyProtection="1">
      <alignment horizontal="left" indent="1"/>
    </xf>
    <xf numFmtId="164" fontId="17" fillId="3" borderId="10" xfId="1" applyFont="1" applyFill="1" applyBorder="1" applyAlignment="1" applyProtection="1">
      <alignment horizontal="center"/>
    </xf>
    <xf numFmtId="164" fontId="17" fillId="3" borderId="13" xfId="1" applyFont="1" applyFill="1" applyBorder="1" applyAlignment="1" applyProtection="1">
      <alignment horizontal="center"/>
    </xf>
    <xf numFmtId="164" fontId="17" fillId="3" borderId="31" xfId="1" applyFont="1" applyFill="1" applyBorder="1" applyAlignment="1" applyProtection="1">
      <alignment horizontal="center"/>
    </xf>
    <xf numFmtId="164" fontId="17" fillId="3" borderId="32" xfId="1" applyFont="1" applyFill="1" applyBorder="1" applyAlignment="1" applyProtection="1">
      <alignment horizontal="center"/>
    </xf>
    <xf numFmtId="164" fontId="17" fillId="3" borderId="8" xfId="1" applyFont="1" applyFill="1" applyBorder="1" applyAlignment="1" applyProtection="1">
      <alignment horizontal="center"/>
    </xf>
    <xf numFmtId="164" fontId="17" fillId="3" borderId="34" xfId="1" applyFont="1" applyFill="1" applyBorder="1" applyAlignment="1" applyProtection="1">
      <alignment horizontal="center"/>
    </xf>
    <xf numFmtId="164" fontId="17" fillId="3" borderId="53" xfId="1" applyFont="1" applyFill="1" applyBorder="1" applyAlignment="1" applyProtection="1">
      <alignment horizontal="center"/>
    </xf>
    <xf numFmtId="164" fontId="8" fillId="5" borderId="15" xfId="1" applyFont="1" applyFill="1" applyBorder="1" applyAlignment="1" applyProtection="1">
      <alignment horizontal="center"/>
      <protection locked="0"/>
    </xf>
    <xf numFmtId="164" fontId="8" fillId="5" borderId="25" xfId="1" applyFont="1" applyFill="1" applyBorder="1" applyAlignment="1" applyProtection="1">
      <alignment horizontal="center"/>
      <protection locked="0"/>
    </xf>
    <xf numFmtId="164" fontId="5" fillId="0" borderId="59" xfId="1" applyFont="1" applyBorder="1" applyAlignment="1" applyProtection="1">
      <alignment horizont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14" fillId="0" borderId="39" xfId="0" applyFont="1" applyFill="1" applyBorder="1" applyAlignment="1"/>
    <xf numFmtId="0" fontId="14" fillId="0" borderId="45" xfId="0" applyFont="1" applyFill="1" applyBorder="1" applyAlignment="1"/>
    <xf numFmtId="164" fontId="5" fillId="0" borderId="0" xfId="1" applyFont="1" applyBorder="1" applyAlignment="1" applyProtection="1">
      <alignment horizontal="left" indent="1"/>
    </xf>
    <xf numFmtId="164" fontId="5" fillId="0" borderId="0" xfId="1" applyFont="1" applyBorder="1" applyProtection="1"/>
    <xf numFmtId="164" fontId="3" fillId="0" borderId="0" xfId="1" applyFont="1" applyBorder="1" applyProtection="1"/>
    <xf numFmtId="164" fontId="17" fillId="5" borderId="0" xfId="1" applyFont="1" applyFill="1" applyBorder="1" applyAlignment="1" applyProtection="1">
      <alignment horizontal="center"/>
      <protection locked="0"/>
    </xf>
    <xf numFmtId="164" fontId="7" fillId="0" borderId="0" xfId="1" applyFont="1" applyBorder="1" applyAlignment="1" applyProtection="1">
      <alignment horizontal="right"/>
    </xf>
    <xf numFmtId="0" fontId="10" fillId="0" borderId="0" xfId="0" applyNumberFormat="1" applyFont="1" applyBorder="1" applyAlignment="1">
      <alignment horizontal="center"/>
    </xf>
    <xf numFmtId="0" fontId="7" fillId="6" borderId="39" xfId="0" applyFont="1" applyFill="1" applyBorder="1" applyAlignment="1" applyProtection="1">
      <alignment horizontal="center"/>
      <protection locked="0"/>
    </xf>
    <xf numFmtId="0" fontId="2" fillId="6" borderId="40" xfId="0" applyFont="1" applyFill="1" applyBorder="1" applyAlignment="1" applyProtection="1">
      <alignment horizontal="center"/>
      <protection locked="0"/>
    </xf>
    <xf numFmtId="0" fontId="1" fillId="6" borderId="41" xfId="0" applyFont="1" applyFill="1" applyBorder="1"/>
    <xf numFmtId="0" fontId="18" fillId="6" borderId="0" xfId="0" applyFont="1" applyFill="1"/>
    <xf numFmtId="0" fontId="0" fillId="6" borderId="41" xfId="0" applyFill="1" applyBorder="1"/>
    <xf numFmtId="0" fontId="7" fillId="6" borderId="27" xfId="0" applyFont="1" applyFill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protection locked="0"/>
    </xf>
    <xf numFmtId="164" fontId="5" fillId="0" borderId="30" xfId="1" applyFont="1" applyBorder="1" applyAlignment="1" applyProtection="1">
      <alignment horizontal="left" indent="1"/>
    </xf>
    <xf numFmtId="0" fontId="15" fillId="0" borderId="56" xfId="0" applyFont="1" applyBorder="1" applyAlignment="1">
      <alignment horizontal="center"/>
    </xf>
    <xf numFmtId="164" fontId="3" fillId="0" borderId="64" xfId="1" applyFont="1" applyBorder="1" applyAlignment="1" applyProtection="1">
      <alignment horizontal="center"/>
    </xf>
    <xf numFmtId="0" fontId="11" fillId="0" borderId="28" xfId="0" applyFont="1" applyBorder="1" applyAlignment="1" applyProtection="1">
      <protection locked="0"/>
    </xf>
    <xf numFmtId="164" fontId="17" fillId="5" borderId="18" xfId="1" applyFont="1" applyFill="1" applyBorder="1" applyAlignment="1" applyProtection="1">
      <alignment horizontal="center"/>
      <protection locked="0"/>
    </xf>
    <xf numFmtId="164" fontId="17" fillId="5" borderId="22" xfId="1" applyFont="1" applyFill="1" applyBorder="1" applyAlignment="1" applyProtection="1">
      <alignment horizontal="center"/>
      <protection locked="0"/>
    </xf>
    <xf numFmtId="164" fontId="17" fillId="5" borderId="56" xfId="1" applyFont="1" applyFill="1" applyBorder="1" applyAlignment="1" applyProtection="1">
      <alignment horizontal="center"/>
      <protection locked="0"/>
    </xf>
    <xf numFmtId="164" fontId="17" fillId="5" borderId="31" xfId="1" applyFont="1" applyFill="1" applyBorder="1" applyAlignment="1" applyProtection="1">
      <alignment horizontal="center"/>
      <protection locked="0"/>
    </xf>
    <xf numFmtId="164" fontId="17" fillId="5" borderId="7" xfId="1" applyFont="1" applyFill="1" applyBorder="1" applyAlignment="1" applyProtection="1">
      <alignment horizontal="center"/>
      <protection locked="0"/>
    </xf>
    <xf numFmtId="164" fontId="17" fillId="5" borderId="12" xfId="1" applyFont="1" applyFill="1" applyBorder="1" applyAlignment="1" applyProtection="1">
      <alignment horizontal="center"/>
      <protection locked="0"/>
    </xf>
    <xf numFmtId="164" fontId="17" fillId="5" borderId="29" xfId="1" applyFont="1" applyFill="1" applyBorder="1" applyAlignment="1" applyProtection="1">
      <alignment horizontal="center"/>
      <protection locked="0"/>
    </xf>
    <xf numFmtId="164" fontId="17" fillId="4" borderId="18" xfId="1" applyFont="1" applyFill="1" applyBorder="1" applyAlignment="1" applyProtection="1">
      <alignment horizontal="center"/>
      <protection locked="0"/>
    </xf>
    <xf numFmtId="164" fontId="17" fillId="4" borderId="22" xfId="1" applyFont="1" applyFill="1" applyBorder="1" applyAlignment="1" applyProtection="1">
      <alignment horizontal="center"/>
      <protection locked="0"/>
    </xf>
    <xf numFmtId="164" fontId="17" fillId="4" borderId="3" xfId="1" applyFont="1" applyFill="1" applyBorder="1" applyAlignment="1" applyProtection="1">
      <alignment horizontal="center"/>
      <protection locked="0"/>
    </xf>
    <xf numFmtId="164" fontId="17" fillId="4" borderId="4" xfId="1" applyFont="1" applyFill="1" applyBorder="1" applyAlignment="1" applyProtection="1">
      <alignment horizontal="center"/>
      <protection locked="0"/>
    </xf>
    <xf numFmtId="164" fontId="17" fillId="4" borderId="7" xfId="1" applyFont="1" applyFill="1" applyBorder="1" applyAlignment="1" applyProtection="1">
      <alignment horizontal="center"/>
      <protection locked="0"/>
    </xf>
    <xf numFmtId="164" fontId="17" fillId="4" borderId="12" xfId="1" applyFont="1" applyFill="1" applyBorder="1" applyAlignment="1" applyProtection="1">
      <alignment horizontal="center"/>
      <protection locked="0"/>
    </xf>
    <xf numFmtId="164" fontId="5" fillId="0" borderId="29" xfId="1" applyFont="1" applyBorder="1" applyAlignment="1" applyProtection="1">
      <alignment horizontal="center"/>
    </xf>
    <xf numFmtId="164" fontId="6" fillId="0" borderId="54" xfId="1" applyFont="1" applyBorder="1" applyAlignment="1">
      <alignment horizontal="center"/>
    </xf>
    <xf numFmtId="0" fontId="12" fillId="0" borderId="48" xfId="0" applyFont="1" applyBorder="1" applyAlignment="1" applyProtection="1">
      <alignment horizontal="center"/>
      <protection locked="0"/>
    </xf>
    <xf numFmtId="165" fontId="13" fillId="0" borderId="49" xfId="1" applyNumberFormat="1" applyFont="1" applyFill="1" applyBorder="1" applyAlignment="1" applyProtection="1">
      <alignment horizontal="center"/>
      <protection locked="0"/>
    </xf>
    <xf numFmtId="165" fontId="10" fillId="0" borderId="21" xfId="0" applyNumberFormat="1" applyFont="1" applyBorder="1" applyAlignment="1" applyProtection="1">
      <alignment horizontal="left"/>
      <protection locked="0"/>
    </xf>
    <xf numFmtId="164" fontId="13" fillId="0" borderId="47" xfId="1" applyFont="1" applyFill="1" applyBorder="1" applyAlignment="1">
      <alignment horizontal="left"/>
    </xf>
    <xf numFmtId="164" fontId="13" fillId="0" borderId="0" xfId="1" applyFont="1" applyFill="1" applyBorder="1" applyAlignment="1">
      <alignment horizontal="left"/>
    </xf>
    <xf numFmtId="164" fontId="5" fillId="0" borderId="50" xfId="1" applyFont="1" applyBorder="1" applyAlignment="1" applyProtection="1">
      <alignment horizontal="center"/>
    </xf>
    <xf numFmtId="164" fontId="5" fillId="0" borderId="3" xfId="1" applyFont="1" applyBorder="1" applyAlignment="1" applyProtection="1">
      <alignment horizontal="center"/>
    </xf>
    <xf numFmtId="164" fontId="5" fillId="0" borderId="27" xfId="1" applyFont="1" applyBorder="1" applyAlignment="1" applyProtection="1">
      <alignment horizontal="center"/>
    </xf>
    <xf numFmtId="164" fontId="6" fillId="0" borderId="27" xfId="1" applyFont="1" applyBorder="1" applyAlignment="1">
      <alignment horizontal="center"/>
    </xf>
    <xf numFmtId="164" fontId="5" fillId="0" borderId="5" xfId="1" applyFont="1" applyBorder="1" applyAlignment="1" applyProtection="1">
      <alignment horizontal="center"/>
    </xf>
    <xf numFmtId="164" fontId="13" fillId="0" borderId="46" xfId="1" applyFont="1" applyFill="1" applyBorder="1" applyAlignment="1" applyProtection="1">
      <alignment horizontal="center"/>
    </xf>
    <xf numFmtId="164" fontId="5" fillId="2" borderId="18" xfId="1" applyFont="1" applyFill="1" applyBorder="1" applyAlignment="1" applyProtection="1">
      <alignment horizontal="center"/>
      <protection locked="0"/>
    </xf>
    <xf numFmtId="164" fontId="5" fillId="2" borderId="7" xfId="1" applyFont="1" applyFill="1" applyBorder="1" applyAlignment="1" applyProtection="1">
      <alignment horizontal="center"/>
      <protection locked="0"/>
    </xf>
    <xf numFmtId="164" fontId="6" fillId="0" borderId="29" xfId="1" applyFont="1" applyBorder="1" applyAlignment="1">
      <alignment horizontal="center"/>
    </xf>
    <xf numFmtId="164" fontId="5" fillId="2" borderId="3" xfId="1" applyFont="1" applyFill="1" applyBorder="1" applyAlignment="1" applyProtection="1">
      <alignment horizontal="center"/>
      <protection locked="0"/>
    </xf>
    <xf numFmtId="164" fontId="6" fillId="0" borderId="44" xfId="1" applyFont="1" applyBorder="1" applyAlignment="1">
      <alignment horizontal="center"/>
    </xf>
    <xf numFmtId="164" fontId="8" fillId="2" borderId="15" xfId="1" applyFont="1" applyFill="1" applyBorder="1" applyAlignment="1" applyProtection="1">
      <alignment horizontal="center"/>
      <protection locked="0"/>
    </xf>
    <xf numFmtId="164" fontId="8" fillId="2" borderId="25" xfId="1" applyFont="1" applyFill="1" applyBorder="1" applyAlignment="1" applyProtection="1">
      <alignment horizontal="center"/>
      <protection locked="0"/>
    </xf>
    <xf numFmtId="164" fontId="5" fillId="0" borderId="18" xfId="1" applyFont="1" applyBorder="1" applyAlignment="1" applyProtection="1">
      <alignment horizontal="center"/>
    </xf>
    <xf numFmtId="0" fontId="11" fillId="0" borderId="30" xfId="0" applyFont="1" applyBorder="1" applyAlignment="1" applyProtection="1">
      <alignment horizontal="left"/>
      <protection locked="0"/>
    </xf>
    <xf numFmtId="0" fontId="12" fillId="0" borderId="37" xfId="0" applyFont="1" applyBorder="1" applyAlignment="1" applyProtection="1">
      <alignment horizontal="center"/>
      <protection locked="0"/>
    </xf>
    <xf numFmtId="165" fontId="3" fillId="0" borderId="38" xfId="0" applyNumberFormat="1" applyFont="1" applyBorder="1" applyAlignment="1" applyProtection="1">
      <alignment horizontal="center"/>
      <protection locked="0"/>
    </xf>
    <xf numFmtId="164" fontId="4" fillId="0" borderId="1" xfId="1" applyFont="1" applyBorder="1" applyAlignment="1" applyProtection="1">
      <alignment horizontal="center"/>
    </xf>
    <xf numFmtId="164" fontId="4" fillId="0" borderId="3" xfId="1" applyFont="1" applyBorder="1" applyAlignment="1" applyProtection="1">
      <alignment horizontal="center"/>
    </xf>
    <xf numFmtId="0" fontId="12" fillId="0" borderId="63" xfId="0" applyFont="1" applyBorder="1" applyAlignment="1" applyProtection="1">
      <alignment horizontal="center"/>
      <protection locked="0"/>
    </xf>
    <xf numFmtId="164" fontId="17" fillId="4" borderId="21" xfId="1" applyFont="1" applyFill="1" applyBorder="1" applyAlignment="1" applyProtection="1">
      <alignment horizontal="center"/>
      <protection locked="0"/>
    </xf>
    <xf numFmtId="164" fontId="17" fillId="4" borderId="11" xfId="1" applyFont="1" applyFill="1" applyBorder="1" applyAlignment="1" applyProtection="1">
      <alignment horizontal="center"/>
      <protection locked="0"/>
    </xf>
    <xf numFmtId="164" fontId="17" fillId="4" borderId="30" xfId="1" applyFont="1" applyFill="1" applyBorder="1" applyAlignment="1" applyProtection="1">
      <alignment horizontal="center"/>
      <protection locked="0"/>
    </xf>
    <xf numFmtId="16" fontId="0" fillId="0" borderId="0" xfId="0" quotePrefix="1" applyNumberFormat="1"/>
    <xf numFmtId="0" fontId="0" fillId="0" borderId="0" xfId="0" quotePrefix="1"/>
  </cellXfs>
  <cellStyles count="2">
    <cellStyle name="Normaali" xfId="0" builtinId="0"/>
    <cellStyle name="Normaali_LohkoKaavio_4-5_makro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11642</xdr:rowOff>
    </xdr:from>
    <xdr:to>
      <xdr:col>2</xdr:col>
      <xdr:colOff>9525</xdr:colOff>
      <xdr:row>2</xdr:row>
      <xdr:rowOff>195615</xdr:rowOff>
    </xdr:to>
    <xdr:pic>
      <xdr:nvPicPr>
        <xdr:cNvPr id="4" name="Picture 3" descr="logo_bi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1642"/>
          <a:ext cx="590550" cy="593548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16</xdr:row>
      <xdr:rowOff>11642</xdr:rowOff>
    </xdr:from>
    <xdr:to>
      <xdr:col>1</xdr:col>
      <xdr:colOff>381000</xdr:colOff>
      <xdr:row>18</xdr:row>
      <xdr:rowOff>195615</xdr:rowOff>
    </xdr:to>
    <xdr:pic>
      <xdr:nvPicPr>
        <xdr:cNvPr id="5" name="Picture 4" descr="logo_bi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3231092"/>
          <a:ext cx="590550" cy="593548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33</xdr:row>
      <xdr:rowOff>2117</xdr:rowOff>
    </xdr:from>
    <xdr:to>
      <xdr:col>2</xdr:col>
      <xdr:colOff>0</xdr:colOff>
      <xdr:row>35</xdr:row>
      <xdr:rowOff>186090</xdr:rowOff>
    </xdr:to>
    <xdr:pic>
      <xdr:nvPicPr>
        <xdr:cNvPr id="6" name="Picture 5" descr="logo_bi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6631517"/>
          <a:ext cx="590550" cy="593548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51</xdr:row>
      <xdr:rowOff>2117</xdr:rowOff>
    </xdr:from>
    <xdr:to>
      <xdr:col>1</xdr:col>
      <xdr:colOff>381000</xdr:colOff>
      <xdr:row>53</xdr:row>
      <xdr:rowOff>186090</xdr:rowOff>
    </xdr:to>
    <xdr:pic>
      <xdr:nvPicPr>
        <xdr:cNvPr id="7" name="Picture 6" descr="logo_bi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10231967"/>
          <a:ext cx="590550" cy="593548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79</xdr:row>
      <xdr:rowOff>2117</xdr:rowOff>
    </xdr:from>
    <xdr:to>
      <xdr:col>1</xdr:col>
      <xdr:colOff>381000</xdr:colOff>
      <xdr:row>81</xdr:row>
      <xdr:rowOff>186090</xdr:rowOff>
    </xdr:to>
    <xdr:pic>
      <xdr:nvPicPr>
        <xdr:cNvPr id="8" name="Picture 7" descr="logo_bi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15861242"/>
          <a:ext cx="590550" cy="593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tabSelected="1" zoomScaleNormal="100" workbookViewId="0">
      <selection activeCell="AD86" sqref="AD86"/>
    </sheetView>
  </sheetViews>
  <sheetFormatPr defaultRowHeight="15"/>
  <cols>
    <col min="1" max="1" width="4" customWidth="1"/>
    <col min="2" max="2" width="5.85546875" customWidth="1"/>
    <col min="3" max="3" width="14.140625" customWidth="1"/>
    <col min="4" max="4" width="13.140625" customWidth="1"/>
    <col min="5" max="5" width="5.5703125" customWidth="1"/>
    <col min="6" max="6" width="6" customWidth="1"/>
    <col min="7" max="7" width="5.5703125" customWidth="1"/>
    <col min="8" max="8" width="6.28515625" customWidth="1"/>
    <col min="9" max="9" width="5.5703125" customWidth="1"/>
    <col min="10" max="10" width="5.7109375" customWidth="1"/>
    <col min="11" max="11" width="5.5703125" customWidth="1"/>
    <col min="12" max="12" width="5.7109375" customWidth="1"/>
    <col min="13" max="13" width="5.5703125" customWidth="1"/>
    <col min="14" max="14" width="5.7109375" customWidth="1"/>
    <col min="15" max="15" width="7.5703125" customWidth="1"/>
    <col min="16" max="16" width="5.5703125" customWidth="1"/>
    <col min="17" max="17" width="5.85546875" customWidth="1"/>
    <col min="18" max="18" width="5.28515625" customWidth="1"/>
  </cols>
  <sheetData>
    <row r="1" spans="1:18" ht="15.75" thickBot="1"/>
    <row r="2" spans="1:18" ht="16.5" thickBot="1">
      <c r="A2" s="143"/>
      <c r="B2" s="143"/>
      <c r="C2" s="142" t="s">
        <v>23</v>
      </c>
      <c r="D2" s="60"/>
      <c r="E2" s="137" t="s">
        <v>25</v>
      </c>
      <c r="F2" s="60"/>
      <c r="G2" s="61"/>
      <c r="H2" s="60"/>
      <c r="I2" s="62"/>
      <c r="J2" s="62"/>
      <c r="K2" s="182"/>
      <c r="L2" s="182"/>
      <c r="M2" s="182"/>
      <c r="N2" s="182"/>
      <c r="O2" s="68" t="s">
        <v>24</v>
      </c>
      <c r="P2" s="138" t="s">
        <v>29</v>
      </c>
      <c r="Q2" s="69"/>
      <c r="R2" s="70"/>
    </row>
    <row r="3" spans="1:18" ht="16.5" thickBot="1">
      <c r="A3" s="63"/>
      <c r="B3" s="64"/>
      <c r="C3" s="65"/>
      <c r="D3" s="66"/>
      <c r="E3" s="187"/>
      <c r="F3" s="183"/>
      <c r="G3" s="183"/>
      <c r="H3" s="184" t="s">
        <v>27</v>
      </c>
      <c r="I3" s="184"/>
      <c r="J3" s="184"/>
      <c r="K3" s="165">
        <v>42644</v>
      </c>
      <c r="L3" s="165"/>
      <c r="M3" s="165"/>
      <c r="N3" s="165"/>
      <c r="O3" s="67" t="s">
        <v>28</v>
      </c>
      <c r="P3" s="72"/>
      <c r="Q3" s="69"/>
      <c r="R3" s="70"/>
    </row>
    <row r="4" spans="1:18" ht="15.75">
      <c r="A4" s="1"/>
      <c r="B4" s="2" t="s">
        <v>0</v>
      </c>
      <c r="C4" s="3" t="s">
        <v>1</v>
      </c>
      <c r="D4" s="4" t="s">
        <v>2</v>
      </c>
      <c r="E4" s="185" t="s">
        <v>3</v>
      </c>
      <c r="F4" s="185"/>
      <c r="G4" s="186" t="s">
        <v>4</v>
      </c>
      <c r="H4" s="186"/>
      <c r="I4" s="186" t="s">
        <v>5</v>
      </c>
      <c r="J4" s="186"/>
      <c r="K4" s="186" t="s">
        <v>6</v>
      </c>
      <c r="L4" s="186"/>
      <c r="M4" s="172"/>
      <c r="N4" s="172"/>
      <c r="O4" s="5" t="s">
        <v>7</v>
      </c>
      <c r="P4" s="71" t="s">
        <v>8</v>
      </c>
      <c r="Q4" s="178" t="s">
        <v>9</v>
      </c>
      <c r="R4" s="178"/>
    </row>
    <row r="5" spans="1:18">
      <c r="A5" s="6" t="s">
        <v>3</v>
      </c>
      <c r="B5" s="7">
        <v>2322</v>
      </c>
      <c r="C5" s="8" t="s">
        <v>59</v>
      </c>
      <c r="D5" s="9" t="s">
        <v>60</v>
      </c>
      <c r="E5" s="10"/>
      <c r="F5" s="11"/>
      <c r="G5" s="12">
        <f>+Q15</f>
        <v>3</v>
      </c>
      <c r="H5" s="13">
        <f>+R15</f>
        <v>0</v>
      </c>
      <c r="I5" s="12">
        <f>+Q11</f>
        <v>3</v>
      </c>
      <c r="J5" s="12">
        <f>+R11</f>
        <v>1</v>
      </c>
      <c r="K5" s="12">
        <f>+Q13</f>
        <v>0</v>
      </c>
      <c r="L5" s="12">
        <f>+R13</f>
        <v>0</v>
      </c>
      <c r="M5" s="14"/>
      <c r="N5" s="15"/>
      <c r="O5" s="16">
        <f>IF(SUM(E5:N5)=0,0,COUNTIF(F5:F8,"3"))</f>
        <v>2</v>
      </c>
      <c r="P5" s="17">
        <f>IF(SUM(F5:O5)=0,0,COUNTIF(E5:E8,"3"))</f>
        <v>0</v>
      </c>
      <c r="Q5" s="179">
        <v>1</v>
      </c>
      <c r="R5" s="179"/>
    </row>
    <row r="6" spans="1:18">
      <c r="A6" s="18" t="s">
        <v>4</v>
      </c>
      <c r="B6" s="7">
        <v>2216</v>
      </c>
      <c r="C6" s="8" t="s">
        <v>61</v>
      </c>
      <c r="D6" s="9" t="s">
        <v>60</v>
      </c>
      <c r="E6" s="12">
        <f>+R15</f>
        <v>0</v>
      </c>
      <c r="F6" s="12">
        <f>+Q15</f>
        <v>3</v>
      </c>
      <c r="G6" s="21"/>
      <c r="H6" s="11"/>
      <c r="I6" s="12">
        <f>+Q14</f>
        <v>3</v>
      </c>
      <c r="J6" s="12">
        <f>+R14</f>
        <v>1</v>
      </c>
      <c r="K6" s="12">
        <f>+Q12</f>
        <v>0</v>
      </c>
      <c r="L6" s="12">
        <f>+R12</f>
        <v>0</v>
      </c>
      <c r="M6" s="14"/>
      <c r="N6" s="15"/>
      <c r="O6" s="16">
        <f>IF(SUM(E6:N6)=0,0,COUNTIF(H5:H8,"3"))</f>
        <v>1</v>
      </c>
      <c r="P6" s="17">
        <f>IF(SUM(E6:N6)=0,0,COUNTIF(G5:G8,"3"))</f>
        <v>1</v>
      </c>
      <c r="Q6" s="179">
        <v>2</v>
      </c>
      <c r="R6" s="179"/>
    </row>
    <row r="7" spans="1:18">
      <c r="A7" s="18" t="s">
        <v>5</v>
      </c>
      <c r="B7" s="7">
        <v>2182</v>
      </c>
      <c r="C7" s="8" t="s">
        <v>62</v>
      </c>
      <c r="D7" s="9" t="s">
        <v>60</v>
      </c>
      <c r="E7" s="20">
        <f>+R11</f>
        <v>1</v>
      </c>
      <c r="F7" s="20">
        <f>+Q11</f>
        <v>3</v>
      </c>
      <c r="G7" s="20">
        <f>+R14</f>
        <v>1</v>
      </c>
      <c r="H7" s="20">
        <f>+Q14</f>
        <v>3</v>
      </c>
      <c r="I7" s="21"/>
      <c r="J7" s="11"/>
      <c r="K7" s="12">
        <f>+Q16</f>
        <v>0</v>
      </c>
      <c r="L7" s="12">
        <f>+R16</f>
        <v>0</v>
      </c>
      <c r="M7" s="14"/>
      <c r="N7" s="15"/>
      <c r="O7" s="16">
        <f>IF(SUM(E7:N7)=0,0,COUNTIF(J5:J8,"3"))</f>
        <v>0</v>
      </c>
      <c r="P7" s="17">
        <f>IF(SUM(E7:N7)=0,0,COUNTIF(I5:I8,"3"))</f>
        <v>2</v>
      </c>
      <c r="Q7" s="179">
        <v>3</v>
      </c>
      <c r="R7" s="179"/>
    </row>
    <row r="8" spans="1:18" ht="15.75" thickBot="1">
      <c r="A8" s="22" t="s">
        <v>6</v>
      </c>
      <c r="B8" s="23"/>
      <c r="C8" s="24"/>
      <c r="D8" s="25"/>
      <c r="E8" s="12">
        <f>+R13</f>
        <v>0</v>
      </c>
      <c r="F8" s="12">
        <f>+Q13</f>
        <v>0</v>
      </c>
      <c r="G8" s="26">
        <f>+R12</f>
        <v>0</v>
      </c>
      <c r="H8" s="26">
        <f>+Q12</f>
        <v>0</v>
      </c>
      <c r="I8" s="26">
        <f>+R16</f>
        <v>0</v>
      </c>
      <c r="J8" s="26">
        <f>+Q16</f>
        <v>0</v>
      </c>
      <c r="K8" s="27"/>
      <c r="L8" s="28"/>
      <c r="M8" s="29"/>
      <c r="N8" s="30"/>
      <c r="O8" s="16">
        <f>IF(SUM(E8:N8)=0,0,COUNTIF(L5:L8,"3"))</f>
        <v>0</v>
      </c>
      <c r="P8" s="17">
        <f>IF(SUM(F8:N8)=0,0,COUNTIF(K5:K8,"3"))</f>
        <v>0</v>
      </c>
      <c r="Q8" s="180"/>
      <c r="R8" s="180"/>
    </row>
    <row r="9" spans="1:18" ht="16.5" thickBot="1">
      <c r="A9" s="31"/>
      <c r="B9" s="32"/>
      <c r="C9" s="33"/>
      <c r="D9" s="34"/>
      <c r="E9" s="34"/>
      <c r="F9" s="34"/>
      <c r="G9" s="34"/>
      <c r="H9" s="34"/>
      <c r="I9" s="34"/>
      <c r="J9" s="26"/>
      <c r="K9" s="34"/>
      <c r="L9" s="34"/>
      <c r="M9" s="34"/>
      <c r="N9" s="34"/>
      <c r="O9" s="34"/>
      <c r="P9" s="34"/>
      <c r="Q9" s="34"/>
      <c r="R9" s="34"/>
    </row>
    <row r="10" spans="1:18" ht="16.5" thickBot="1">
      <c r="A10" s="35"/>
      <c r="B10" s="32"/>
      <c r="C10" s="36" t="s">
        <v>10</v>
      </c>
      <c r="D10" s="37"/>
      <c r="E10" s="37"/>
      <c r="F10" s="38"/>
      <c r="G10" s="181" t="s">
        <v>11</v>
      </c>
      <c r="H10" s="181"/>
      <c r="I10" s="181" t="s">
        <v>12</v>
      </c>
      <c r="J10" s="181"/>
      <c r="K10" s="181" t="s">
        <v>13</v>
      </c>
      <c r="L10" s="181"/>
      <c r="M10" s="181" t="s">
        <v>14</v>
      </c>
      <c r="N10" s="181"/>
      <c r="O10" s="181" t="s">
        <v>15</v>
      </c>
      <c r="P10" s="181"/>
      <c r="Q10" s="176" t="s">
        <v>16</v>
      </c>
      <c r="R10" s="176"/>
    </row>
    <row r="11" spans="1:18" ht="15.75">
      <c r="A11" s="35" t="s">
        <v>17</v>
      </c>
      <c r="B11" s="32"/>
      <c r="C11" s="39" t="str">
        <f>C5</f>
        <v>Pauli Hietikko</v>
      </c>
      <c r="D11" s="40" t="str">
        <f>C7</f>
        <v>Arttu Pihkala</v>
      </c>
      <c r="E11" s="34"/>
      <c r="F11" s="41"/>
      <c r="G11" s="177">
        <v>4</v>
      </c>
      <c r="H11" s="177"/>
      <c r="I11" s="177">
        <v>-9</v>
      </c>
      <c r="J11" s="177"/>
      <c r="K11" s="177">
        <v>7</v>
      </c>
      <c r="L11" s="177"/>
      <c r="M11" s="177">
        <v>3</v>
      </c>
      <c r="N11" s="177"/>
      <c r="O11" s="177"/>
      <c r="P11" s="177"/>
      <c r="Q11" s="42">
        <f t="shared" ref="Q11:Q16" si="0">IF(COUNT(G11:O11)=0,0,COUNTIF(G11:O11,"&gt;=0"))</f>
        <v>3</v>
      </c>
      <c r="R11" s="43">
        <f t="shared" ref="R11:R16" si="1">IF(COUNTA(G11:O11)=0,0,(IF(LEFT(G11,1)="-",1,0)+IF(LEFT(I11,1)="-",1,0)+IF(LEFT(K11,1)="-",1,0)+IF(LEFT(M11,1)="-",1,0)+IF(LEFT(O11,1)="-",1,0)))</f>
        <v>1</v>
      </c>
    </row>
    <row r="12" spans="1:18" ht="15.75">
      <c r="A12" s="35" t="s">
        <v>18</v>
      </c>
      <c r="B12" s="32"/>
      <c r="C12" s="44" t="str">
        <f>C6</f>
        <v>Chau Dinh Huy</v>
      </c>
      <c r="D12" s="45">
        <f>C8</f>
        <v>0</v>
      </c>
      <c r="E12" s="46"/>
      <c r="F12" s="47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48">
        <f t="shared" si="0"/>
        <v>0</v>
      </c>
      <c r="R12" s="49">
        <f t="shared" si="1"/>
        <v>0</v>
      </c>
    </row>
    <row r="13" spans="1:18" ht="15.75">
      <c r="A13" s="35" t="s">
        <v>19</v>
      </c>
      <c r="B13" s="32"/>
      <c r="C13" s="50" t="str">
        <f>C5</f>
        <v>Pauli Hietikko</v>
      </c>
      <c r="D13" s="51">
        <f>C8</f>
        <v>0</v>
      </c>
      <c r="E13" s="46"/>
      <c r="F13" s="52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48">
        <f t="shared" si="0"/>
        <v>0</v>
      </c>
      <c r="R13" s="49">
        <f t="shared" si="1"/>
        <v>0</v>
      </c>
    </row>
    <row r="14" spans="1:18" ht="15.75">
      <c r="A14" s="35" t="s">
        <v>20</v>
      </c>
      <c r="B14" s="32"/>
      <c r="C14" s="50" t="str">
        <f>IF(C6&gt;0,C6,0)</f>
        <v>Chau Dinh Huy</v>
      </c>
      <c r="D14" s="51" t="str">
        <f>IF(C7&gt;0,C7,0)</f>
        <v>Arttu Pihkala</v>
      </c>
      <c r="E14" s="46"/>
      <c r="F14" s="52"/>
      <c r="G14" s="175">
        <v>6</v>
      </c>
      <c r="H14" s="175"/>
      <c r="I14" s="175">
        <v>-13</v>
      </c>
      <c r="J14" s="175"/>
      <c r="K14" s="175">
        <v>4</v>
      </c>
      <c r="L14" s="175"/>
      <c r="M14" s="175">
        <v>9</v>
      </c>
      <c r="N14" s="175"/>
      <c r="O14" s="175"/>
      <c r="P14" s="175"/>
      <c r="Q14" s="48">
        <f t="shared" si="0"/>
        <v>3</v>
      </c>
      <c r="R14" s="49">
        <f t="shared" si="1"/>
        <v>1</v>
      </c>
    </row>
    <row r="15" spans="1:18" ht="15.75">
      <c r="A15" s="35" t="s">
        <v>21</v>
      </c>
      <c r="B15" s="32"/>
      <c r="C15" s="44" t="str">
        <f>C5</f>
        <v>Pauli Hietikko</v>
      </c>
      <c r="D15" s="45" t="str">
        <f>C6</f>
        <v>Chau Dinh Huy</v>
      </c>
      <c r="E15" s="46"/>
      <c r="F15" s="47"/>
      <c r="G15" s="175">
        <v>9</v>
      </c>
      <c r="H15" s="175"/>
      <c r="I15" s="175">
        <v>9</v>
      </c>
      <c r="J15" s="175"/>
      <c r="K15" s="175">
        <v>7</v>
      </c>
      <c r="L15" s="175"/>
      <c r="M15" s="175"/>
      <c r="N15" s="175"/>
      <c r="O15" s="175"/>
      <c r="P15" s="175"/>
      <c r="Q15" s="48">
        <f t="shared" si="0"/>
        <v>3</v>
      </c>
      <c r="R15" s="49">
        <f t="shared" si="1"/>
        <v>0</v>
      </c>
    </row>
    <row r="16" spans="1:18" ht="16.5" thickBot="1">
      <c r="A16" s="53" t="s">
        <v>22</v>
      </c>
      <c r="B16" s="54"/>
      <c r="C16" s="55" t="str">
        <f>C7</f>
        <v>Arttu Pihkala</v>
      </c>
      <c r="D16" s="56">
        <f>C8</f>
        <v>0</v>
      </c>
      <c r="E16" s="37"/>
      <c r="F16" s="57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58">
        <f t="shared" si="0"/>
        <v>0</v>
      </c>
      <c r="R16" s="59">
        <f t="shared" si="1"/>
        <v>0</v>
      </c>
    </row>
    <row r="17" spans="1:18" ht="15.75" thickBot="1"/>
    <row r="18" spans="1:18" ht="16.5" thickBot="1">
      <c r="A18" s="143"/>
      <c r="B18" s="143"/>
      <c r="C18" s="142" t="s">
        <v>23</v>
      </c>
      <c r="D18" s="60"/>
      <c r="E18" s="137" t="s">
        <v>25</v>
      </c>
      <c r="F18" s="60"/>
      <c r="G18" s="61"/>
      <c r="H18" s="60"/>
      <c r="I18" s="62"/>
      <c r="J18" s="62"/>
      <c r="K18" s="182"/>
      <c r="L18" s="182"/>
      <c r="M18" s="182"/>
      <c r="N18" s="182"/>
      <c r="O18" s="68" t="s">
        <v>24</v>
      </c>
      <c r="P18" s="138" t="s">
        <v>30</v>
      </c>
      <c r="Q18" s="69"/>
      <c r="R18" s="70"/>
    </row>
    <row r="19" spans="1:18" ht="16.5" thickBot="1">
      <c r="A19" s="63"/>
      <c r="B19" s="64"/>
      <c r="C19" s="65" t="s">
        <v>25</v>
      </c>
      <c r="D19" s="66" t="s">
        <v>26</v>
      </c>
      <c r="E19" s="183"/>
      <c r="F19" s="183"/>
      <c r="G19" s="183"/>
      <c r="H19" s="184" t="s">
        <v>27</v>
      </c>
      <c r="I19" s="184"/>
      <c r="J19" s="184"/>
      <c r="K19" s="165">
        <v>42644</v>
      </c>
      <c r="L19" s="165"/>
      <c r="M19" s="165"/>
      <c r="N19" s="165"/>
      <c r="O19" s="67" t="s">
        <v>28</v>
      </c>
      <c r="P19" s="72"/>
      <c r="Q19" s="69"/>
      <c r="R19" s="70"/>
    </row>
    <row r="20" spans="1:18" ht="15.75">
      <c r="A20" s="1"/>
      <c r="B20" s="2" t="s">
        <v>0</v>
      </c>
      <c r="C20" s="3" t="s">
        <v>1</v>
      </c>
      <c r="D20" s="4" t="s">
        <v>2</v>
      </c>
      <c r="E20" s="185" t="s">
        <v>3</v>
      </c>
      <c r="F20" s="185"/>
      <c r="G20" s="186" t="s">
        <v>4</v>
      </c>
      <c r="H20" s="186"/>
      <c r="I20" s="186" t="s">
        <v>5</v>
      </c>
      <c r="J20" s="186"/>
      <c r="K20" s="186" t="s">
        <v>6</v>
      </c>
      <c r="L20" s="186"/>
      <c r="M20" s="172"/>
      <c r="N20" s="172"/>
      <c r="O20" s="5" t="s">
        <v>7</v>
      </c>
      <c r="P20" s="71" t="s">
        <v>8</v>
      </c>
      <c r="Q20" s="178" t="s">
        <v>9</v>
      </c>
      <c r="R20" s="178"/>
    </row>
    <row r="21" spans="1:18">
      <c r="A21" s="6" t="s">
        <v>3</v>
      </c>
      <c r="B21" s="7">
        <v>2310</v>
      </c>
      <c r="C21" s="8" t="s">
        <v>70</v>
      </c>
      <c r="D21" s="9" t="s">
        <v>69</v>
      </c>
      <c r="E21" s="10"/>
      <c r="F21" s="11"/>
      <c r="G21" s="12">
        <f>+Q31</f>
        <v>3</v>
      </c>
      <c r="H21" s="13">
        <f>+R31</f>
        <v>0</v>
      </c>
      <c r="I21" s="12">
        <f>+Q27</f>
        <v>3</v>
      </c>
      <c r="J21" s="12">
        <f>+R27</f>
        <v>0</v>
      </c>
      <c r="K21" s="12">
        <f>+Q29</f>
        <v>3</v>
      </c>
      <c r="L21" s="12">
        <f>+R29</f>
        <v>1</v>
      </c>
      <c r="M21" s="14"/>
      <c r="N21" s="15"/>
      <c r="O21" s="16">
        <f>IF(SUM(E21:N21)=0,0,COUNTIF(F21:F24,"3"))</f>
        <v>3</v>
      </c>
      <c r="P21" s="17">
        <f>IF(SUM(F21:O21)=0,0,COUNTIF(E21:E24,"3"))</f>
        <v>0</v>
      </c>
      <c r="Q21" s="179">
        <v>1</v>
      </c>
      <c r="R21" s="179"/>
    </row>
    <row r="22" spans="1:18">
      <c r="A22" s="18" t="s">
        <v>4</v>
      </c>
      <c r="B22" s="7">
        <v>2224</v>
      </c>
      <c r="C22" s="8" t="s">
        <v>71</v>
      </c>
      <c r="D22" s="19" t="s">
        <v>69</v>
      </c>
      <c r="E22" s="12">
        <f>+R31</f>
        <v>0</v>
      </c>
      <c r="F22" s="12">
        <f>+Q31</f>
        <v>3</v>
      </c>
      <c r="G22" s="21"/>
      <c r="H22" s="11"/>
      <c r="I22" s="12">
        <f>+Q30</f>
        <v>3</v>
      </c>
      <c r="J22" s="12">
        <f>+R30</f>
        <v>2</v>
      </c>
      <c r="K22" s="12">
        <f>+Q28</f>
        <v>3</v>
      </c>
      <c r="L22" s="12">
        <f>+R28</f>
        <v>0</v>
      </c>
      <c r="M22" s="14"/>
      <c r="N22" s="15"/>
      <c r="O22" s="16">
        <f>IF(SUM(E22:N22)=0,0,COUNTIF(H21:H24,"3"))</f>
        <v>2</v>
      </c>
      <c r="P22" s="17">
        <f>IF(SUM(E22:N22)=0,0,COUNTIF(G21:G24,"3"))</f>
        <v>1</v>
      </c>
      <c r="Q22" s="179">
        <v>2</v>
      </c>
      <c r="R22" s="179"/>
    </row>
    <row r="23" spans="1:18">
      <c r="A23" s="18" t="s">
        <v>5</v>
      </c>
      <c r="B23" s="7">
        <v>2177</v>
      </c>
      <c r="C23" s="8" t="s">
        <v>72</v>
      </c>
      <c r="D23" s="19" t="s">
        <v>73</v>
      </c>
      <c r="E23" s="20">
        <f>+R27</f>
        <v>0</v>
      </c>
      <c r="F23" s="20">
        <f>+Q27</f>
        <v>3</v>
      </c>
      <c r="G23" s="20">
        <f>+R30</f>
        <v>2</v>
      </c>
      <c r="H23" s="20">
        <f>+Q30</f>
        <v>3</v>
      </c>
      <c r="I23" s="21"/>
      <c r="J23" s="11"/>
      <c r="K23" s="12">
        <f>+Q32</f>
        <v>3</v>
      </c>
      <c r="L23" s="12">
        <f>+R32</f>
        <v>0</v>
      </c>
      <c r="M23" s="14"/>
      <c r="N23" s="15"/>
      <c r="O23" s="16">
        <f>IF(SUM(E23:N23)=0,0,COUNTIF(J21:J24,"3"))</f>
        <v>1</v>
      </c>
      <c r="P23" s="17">
        <f>IF(SUM(E23:N23)=0,0,COUNTIF(I21:I24,"3"))</f>
        <v>2</v>
      </c>
      <c r="Q23" s="179">
        <v>3</v>
      </c>
      <c r="R23" s="179"/>
    </row>
    <row r="24" spans="1:18" ht="15.75" thickBot="1">
      <c r="A24" s="22" t="s">
        <v>6</v>
      </c>
      <c r="B24" s="23">
        <v>2035</v>
      </c>
      <c r="C24" s="24" t="s">
        <v>74</v>
      </c>
      <c r="D24" s="25" t="s">
        <v>75</v>
      </c>
      <c r="E24" s="12">
        <f>+R29</f>
        <v>1</v>
      </c>
      <c r="F24" s="12">
        <f>+Q29</f>
        <v>3</v>
      </c>
      <c r="G24" s="26">
        <f>+R28</f>
        <v>0</v>
      </c>
      <c r="H24" s="26">
        <f>+Q28</f>
        <v>3</v>
      </c>
      <c r="I24" s="26">
        <f>+R32</f>
        <v>0</v>
      </c>
      <c r="J24" s="26">
        <f>+Q32</f>
        <v>3</v>
      </c>
      <c r="K24" s="27"/>
      <c r="L24" s="28"/>
      <c r="M24" s="29"/>
      <c r="N24" s="30"/>
      <c r="O24" s="16">
        <f>IF(SUM(E24:N24)=0,0,COUNTIF(L21:L24,"3"))</f>
        <v>0</v>
      </c>
      <c r="P24" s="17">
        <f>IF(SUM(F24:N24)=0,0,COUNTIF(K21:K24,"3"))</f>
        <v>3</v>
      </c>
      <c r="Q24" s="180">
        <v>4</v>
      </c>
      <c r="R24" s="180"/>
    </row>
    <row r="25" spans="1:18" ht="16.5" thickBot="1">
      <c r="A25" s="31"/>
      <c r="B25" s="32"/>
      <c r="C25" s="33"/>
      <c r="D25" s="34"/>
      <c r="E25" s="34"/>
      <c r="F25" s="34"/>
      <c r="G25" s="34"/>
      <c r="H25" s="34"/>
      <c r="I25" s="34"/>
      <c r="J25" s="26"/>
      <c r="K25" s="34"/>
      <c r="L25" s="34"/>
      <c r="M25" s="34"/>
      <c r="N25" s="34"/>
      <c r="O25" s="34"/>
      <c r="P25" s="34"/>
      <c r="Q25" s="34"/>
      <c r="R25" s="34"/>
    </row>
    <row r="26" spans="1:18" ht="16.5" thickBot="1">
      <c r="A26" s="35"/>
      <c r="B26" s="32"/>
      <c r="C26" s="36" t="s">
        <v>10</v>
      </c>
      <c r="D26" s="37"/>
      <c r="E26" s="37"/>
      <c r="F26" s="38"/>
      <c r="G26" s="181" t="s">
        <v>11</v>
      </c>
      <c r="H26" s="181"/>
      <c r="I26" s="181" t="s">
        <v>12</v>
      </c>
      <c r="J26" s="181"/>
      <c r="K26" s="181" t="s">
        <v>13</v>
      </c>
      <c r="L26" s="181"/>
      <c r="M26" s="181" t="s">
        <v>14</v>
      </c>
      <c r="N26" s="181"/>
      <c r="O26" s="181" t="s">
        <v>15</v>
      </c>
      <c r="P26" s="181"/>
      <c r="Q26" s="176" t="s">
        <v>16</v>
      </c>
      <c r="R26" s="176"/>
    </row>
    <row r="27" spans="1:18" ht="15.75">
      <c r="A27" s="35" t="s">
        <v>17</v>
      </c>
      <c r="B27" s="32"/>
      <c r="C27" s="39" t="str">
        <f>C21</f>
        <v>Alex Naumi</v>
      </c>
      <c r="D27" s="40" t="str">
        <f>C23</f>
        <v>Tuomas Perkkiö</v>
      </c>
      <c r="E27" s="34"/>
      <c r="F27" s="41"/>
      <c r="G27" s="177">
        <v>5</v>
      </c>
      <c r="H27" s="177"/>
      <c r="I27" s="177">
        <v>9</v>
      </c>
      <c r="J27" s="177"/>
      <c r="K27" s="177">
        <v>9</v>
      </c>
      <c r="L27" s="177"/>
      <c r="M27" s="177"/>
      <c r="N27" s="177"/>
      <c r="O27" s="177"/>
      <c r="P27" s="177"/>
      <c r="Q27" s="42">
        <f t="shared" ref="Q27:Q32" si="2">IF(COUNT(G27:O27)=0,0,COUNTIF(G27:O27,"&gt;=0"))</f>
        <v>3</v>
      </c>
      <c r="R27" s="43">
        <f t="shared" ref="R27:R32" si="3">IF(COUNTA(G27:O27)=0,0,(IF(LEFT(G27,1)="-",1,0)+IF(LEFT(I27,1)="-",1,0)+IF(LEFT(K27,1)="-",1,0)+IF(LEFT(M27,1)="-",1,0)+IF(LEFT(O27,1)="-",1,0)))</f>
        <v>0</v>
      </c>
    </row>
    <row r="28" spans="1:18" ht="15.75">
      <c r="A28" s="35" t="s">
        <v>18</v>
      </c>
      <c r="B28" s="32"/>
      <c r="C28" s="44" t="str">
        <f>C22</f>
        <v>Riku Autio</v>
      </c>
      <c r="D28" s="45" t="str">
        <f>C24</f>
        <v>Risto Pitkänen</v>
      </c>
      <c r="E28" s="46"/>
      <c r="F28" s="47"/>
      <c r="G28" s="175">
        <v>6</v>
      </c>
      <c r="H28" s="175"/>
      <c r="I28" s="175">
        <v>5</v>
      </c>
      <c r="J28" s="175"/>
      <c r="K28" s="175">
        <v>5</v>
      </c>
      <c r="L28" s="175"/>
      <c r="M28" s="175"/>
      <c r="N28" s="175"/>
      <c r="O28" s="175"/>
      <c r="P28" s="175"/>
      <c r="Q28" s="48">
        <f t="shared" si="2"/>
        <v>3</v>
      </c>
      <c r="R28" s="49">
        <f t="shared" si="3"/>
        <v>0</v>
      </c>
    </row>
    <row r="29" spans="1:18" ht="15.75">
      <c r="A29" s="35" t="s">
        <v>19</v>
      </c>
      <c r="B29" s="32"/>
      <c r="C29" s="50" t="str">
        <f>C21</f>
        <v>Alex Naumi</v>
      </c>
      <c r="D29" s="51" t="str">
        <f>C24</f>
        <v>Risto Pitkänen</v>
      </c>
      <c r="E29" s="46"/>
      <c r="F29" s="52"/>
      <c r="G29" s="175">
        <v>5</v>
      </c>
      <c r="H29" s="175"/>
      <c r="I29" s="175">
        <v>-6</v>
      </c>
      <c r="J29" s="175"/>
      <c r="K29" s="175">
        <v>8</v>
      </c>
      <c r="L29" s="175"/>
      <c r="M29" s="175">
        <v>2</v>
      </c>
      <c r="N29" s="175"/>
      <c r="O29" s="175"/>
      <c r="P29" s="175"/>
      <c r="Q29" s="48">
        <f t="shared" si="2"/>
        <v>3</v>
      </c>
      <c r="R29" s="49">
        <f t="shared" si="3"/>
        <v>1</v>
      </c>
    </row>
    <row r="30" spans="1:18" ht="15.75">
      <c r="A30" s="35" t="s">
        <v>20</v>
      </c>
      <c r="B30" s="32"/>
      <c r="C30" s="50" t="str">
        <f>IF(C22&gt;0,C22,0)</f>
        <v>Riku Autio</v>
      </c>
      <c r="D30" s="51" t="str">
        <f>IF(C23&gt;0,C23,0)</f>
        <v>Tuomas Perkkiö</v>
      </c>
      <c r="E30" s="46"/>
      <c r="F30" s="52"/>
      <c r="G30" s="175">
        <v>7</v>
      </c>
      <c r="H30" s="175"/>
      <c r="I30" s="175">
        <v>-9</v>
      </c>
      <c r="J30" s="175"/>
      <c r="K30" s="175">
        <v>9</v>
      </c>
      <c r="L30" s="175"/>
      <c r="M30" s="175">
        <v>-9</v>
      </c>
      <c r="N30" s="175"/>
      <c r="O30" s="175">
        <v>8</v>
      </c>
      <c r="P30" s="175"/>
      <c r="Q30" s="48">
        <f t="shared" si="2"/>
        <v>3</v>
      </c>
      <c r="R30" s="49">
        <f t="shared" si="3"/>
        <v>2</v>
      </c>
    </row>
    <row r="31" spans="1:18" ht="15.75">
      <c r="A31" s="35" t="s">
        <v>21</v>
      </c>
      <c r="B31" s="32"/>
      <c r="C31" s="44" t="str">
        <f>C21</f>
        <v>Alex Naumi</v>
      </c>
      <c r="D31" s="45" t="str">
        <f>C22</f>
        <v>Riku Autio</v>
      </c>
      <c r="E31" s="46"/>
      <c r="F31" s="47"/>
      <c r="G31" s="175">
        <v>6</v>
      </c>
      <c r="H31" s="175"/>
      <c r="I31" s="175">
        <v>6</v>
      </c>
      <c r="J31" s="175"/>
      <c r="K31" s="175">
        <v>7</v>
      </c>
      <c r="L31" s="175"/>
      <c r="M31" s="175"/>
      <c r="N31" s="175"/>
      <c r="O31" s="175"/>
      <c r="P31" s="175"/>
      <c r="Q31" s="48">
        <f t="shared" si="2"/>
        <v>3</v>
      </c>
      <c r="R31" s="49">
        <f t="shared" si="3"/>
        <v>0</v>
      </c>
    </row>
    <row r="32" spans="1:18" ht="16.5" thickBot="1">
      <c r="A32" s="53" t="s">
        <v>22</v>
      </c>
      <c r="B32" s="54"/>
      <c r="C32" s="55" t="str">
        <f>C23</f>
        <v>Tuomas Perkkiö</v>
      </c>
      <c r="D32" s="56" t="str">
        <f>C24</f>
        <v>Risto Pitkänen</v>
      </c>
      <c r="E32" s="37"/>
      <c r="F32" s="57"/>
      <c r="G32" s="174">
        <v>10</v>
      </c>
      <c r="H32" s="174"/>
      <c r="I32" s="174">
        <v>10</v>
      </c>
      <c r="J32" s="174"/>
      <c r="K32" s="174">
        <v>10</v>
      </c>
      <c r="L32" s="174"/>
      <c r="M32" s="174"/>
      <c r="N32" s="174"/>
      <c r="O32" s="174"/>
      <c r="P32" s="174"/>
      <c r="Q32" s="58">
        <f t="shared" si="2"/>
        <v>3</v>
      </c>
      <c r="R32" s="59">
        <f t="shared" si="3"/>
        <v>0</v>
      </c>
    </row>
    <row r="34" spans="1:18" ht="15.75" thickBot="1"/>
    <row r="35" spans="1:18" ht="16.5" thickBot="1">
      <c r="A35" s="143"/>
      <c r="B35" s="143"/>
      <c r="C35" s="142" t="s">
        <v>23</v>
      </c>
      <c r="D35" s="60"/>
      <c r="E35" s="137" t="s">
        <v>25</v>
      </c>
      <c r="F35" s="60"/>
      <c r="G35" s="61"/>
      <c r="H35" s="60"/>
      <c r="I35" s="62"/>
      <c r="J35" s="62"/>
      <c r="K35" s="182"/>
      <c r="L35" s="182"/>
      <c r="M35" s="182"/>
      <c r="N35" s="182"/>
      <c r="O35" s="68" t="s">
        <v>24</v>
      </c>
      <c r="P35" s="138" t="s">
        <v>49</v>
      </c>
      <c r="Q35" s="69"/>
      <c r="R35" s="70"/>
    </row>
    <row r="36" spans="1:18" ht="16.5" thickBot="1">
      <c r="A36" s="63"/>
      <c r="B36" s="64"/>
      <c r="C36" s="65" t="s">
        <v>25</v>
      </c>
      <c r="D36" s="66" t="s">
        <v>26</v>
      </c>
      <c r="E36" s="183"/>
      <c r="F36" s="183"/>
      <c r="G36" s="183"/>
      <c r="H36" s="184" t="s">
        <v>27</v>
      </c>
      <c r="I36" s="184"/>
      <c r="J36" s="184"/>
      <c r="K36" s="165">
        <v>42644</v>
      </c>
      <c r="L36" s="165"/>
      <c r="M36" s="165"/>
      <c r="N36" s="165"/>
      <c r="O36" s="67" t="s">
        <v>28</v>
      </c>
      <c r="P36" s="72"/>
      <c r="Q36" s="69"/>
      <c r="R36" s="70"/>
    </row>
    <row r="37" spans="1:18" ht="15.75">
      <c r="A37" s="1"/>
      <c r="B37" s="2" t="s">
        <v>0</v>
      </c>
      <c r="C37" s="3" t="s">
        <v>1</v>
      </c>
      <c r="D37" s="4" t="s">
        <v>2</v>
      </c>
      <c r="E37" s="185" t="s">
        <v>3</v>
      </c>
      <c r="F37" s="185"/>
      <c r="G37" s="186" t="s">
        <v>4</v>
      </c>
      <c r="H37" s="186"/>
      <c r="I37" s="186" t="s">
        <v>5</v>
      </c>
      <c r="J37" s="186"/>
      <c r="K37" s="186" t="s">
        <v>6</v>
      </c>
      <c r="L37" s="186"/>
      <c r="M37" s="172"/>
      <c r="N37" s="172"/>
      <c r="O37" s="5" t="s">
        <v>7</v>
      </c>
      <c r="P37" s="71" t="s">
        <v>8</v>
      </c>
      <c r="Q37" s="178" t="s">
        <v>9</v>
      </c>
      <c r="R37" s="178"/>
    </row>
    <row r="38" spans="1:18">
      <c r="A38" s="6" t="s">
        <v>3</v>
      </c>
      <c r="B38" s="7">
        <v>2266</v>
      </c>
      <c r="C38" s="8" t="s">
        <v>63</v>
      </c>
      <c r="D38" s="9" t="s">
        <v>64</v>
      </c>
      <c r="E38" s="10"/>
      <c r="F38" s="11"/>
      <c r="G38" s="12">
        <f>+Q48</f>
        <v>3</v>
      </c>
      <c r="H38" s="13">
        <f>+R48</f>
        <v>1</v>
      </c>
      <c r="I38" s="12">
        <f>+Q44</f>
        <v>3</v>
      </c>
      <c r="J38" s="12">
        <f>+R44</f>
        <v>0</v>
      </c>
      <c r="K38" s="12">
        <f>+Q46</f>
        <v>3</v>
      </c>
      <c r="L38" s="12">
        <f>+R46</f>
        <v>0</v>
      </c>
      <c r="M38" s="14"/>
      <c r="N38" s="15"/>
      <c r="O38" s="16">
        <f>IF(SUM(E38:N38)=0,0,COUNTIF(F38:F41,"3"))</f>
        <v>3</v>
      </c>
      <c r="P38" s="17">
        <f>IF(SUM(F38:O38)=0,0,COUNTIF(E38:E41,"3"))</f>
        <v>0</v>
      </c>
      <c r="Q38" s="179">
        <v>1</v>
      </c>
      <c r="R38" s="179"/>
    </row>
    <row r="39" spans="1:18">
      <c r="A39" s="18" t="s">
        <v>4</v>
      </c>
      <c r="B39" s="7">
        <v>2235</v>
      </c>
      <c r="C39" s="8" t="s">
        <v>65</v>
      </c>
      <c r="D39" s="19" t="s">
        <v>66</v>
      </c>
      <c r="E39" s="12">
        <f>+R48</f>
        <v>1</v>
      </c>
      <c r="F39" s="12">
        <f>+Q48</f>
        <v>3</v>
      </c>
      <c r="G39" s="21"/>
      <c r="H39" s="11"/>
      <c r="I39" s="12">
        <f>+Q47</f>
        <v>3</v>
      </c>
      <c r="J39" s="12">
        <f>+R47</f>
        <v>1</v>
      </c>
      <c r="K39" s="12">
        <f>+Q45</f>
        <v>3</v>
      </c>
      <c r="L39" s="12">
        <f>+R45</f>
        <v>2</v>
      </c>
      <c r="M39" s="14"/>
      <c r="N39" s="15"/>
      <c r="O39" s="16">
        <f>IF(SUM(E39:N39)=0,0,COUNTIF(H38:H41,"3"))</f>
        <v>2</v>
      </c>
      <c r="P39" s="17">
        <f>IF(SUM(E39:N39)=0,0,COUNTIF(G38:G41,"3"))</f>
        <v>1</v>
      </c>
      <c r="Q39" s="179">
        <v>2</v>
      </c>
      <c r="R39" s="179"/>
    </row>
    <row r="40" spans="1:18">
      <c r="A40" s="18" t="s">
        <v>5</v>
      </c>
      <c r="B40" s="7">
        <v>2155</v>
      </c>
      <c r="C40" s="8" t="s">
        <v>67</v>
      </c>
      <c r="D40" s="19" t="s">
        <v>64</v>
      </c>
      <c r="E40" s="20">
        <f>+R44</f>
        <v>0</v>
      </c>
      <c r="F40" s="20">
        <f>+Q44</f>
        <v>3</v>
      </c>
      <c r="G40" s="20">
        <f>+R47</f>
        <v>1</v>
      </c>
      <c r="H40" s="20">
        <f>+Q47</f>
        <v>3</v>
      </c>
      <c r="I40" s="21"/>
      <c r="J40" s="11"/>
      <c r="K40" s="12">
        <f>+Q49</f>
        <v>1</v>
      </c>
      <c r="L40" s="12">
        <f>+R49</f>
        <v>3</v>
      </c>
      <c r="M40" s="14"/>
      <c r="N40" s="15"/>
      <c r="O40" s="16">
        <f>IF(SUM(E40:N40)=0,0,COUNTIF(J38:J41,"3"))</f>
        <v>0</v>
      </c>
      <c r="P40" s="17">
        <f>IF(SUM(E40:N40)=0,0,COUNTIF(I38:I41,"3"))</f>
        <v>3</v>
      </c>
      <c r="Q40" s="179">
        <v>4</v>
      </c>
      <c r="R40" s="179"/>
    </row>
    <row r="41" spans="1:18" ht="15.75" thickBot="1">
      <c r="A41" s="22" t="s">
        <v>6</v>
      </c>
      <c r="B41" s="23">
        <v>2080</v>
      </c>
      <c r="C41" s="24" t="s">
        <v>68</v>
      </c>
      <c r="D41" s="25" t="s">
        <v>69</v>
      </c>
      <c r="E41" s="12">
        <f>+R46</f>
        <v>0</v>
      </c>
      <c r="F41" s="12">
        <f>+Q46</f>
        <v>3</v>
      </c>
      <c r="G41" s="26">
        <f>+R45</f>
        <v>2</v>
      </c>
      <c r="H41" s="26">
        <f>+Q45</f>
        <v>3</v>
      </c>
      <c r="I41" s="26">
        <f>+R49</f>
        <v>3</v>
      </c>
      <c r="J41" s="26">
        <f>+Q49</f>
        <v>1</v>
      </c>
      <c r="K41" s="27"/>
      <c r="L41" s="28"/>
      <c r="M41" s="29"/>
      <c r="N41" s="30"/>
      <c r="O41" s="16">
        <f>IF(SUM(E41:N41)=0,0,COUNTIF(L38:L41,"3"))</f>
        <v>1</v>
      </c>
      <c r="P41" s="17">
        <f>IF(SUM(F41:N41)=0,0,COUNTIF(K38:K41,"3"))</f>
        <v>2</v>
      </c>
      <c r="Q41" s="180">
        <v>3</v>
      </c>
      <c r="R41" s="180"/>
    </row>
    <row r="42" spans="1:18" ht="16.5" thickBot="1">
      <c r="A42" s="31"/>
      <c r="B42" s="32"/>
      <c r="C42" s="33"/>
      <c r="D42" s="34"/>
      <c r="E42" s="34"/>
      <c r="F42" s="34"/>
      <c r="G42" s="34"/>
      <c r="H42" s="34"/>
      <c r="I42" s="34"/>
      <c r="J42" s="26"/>
      <c r="K42" s="34"/>
      <c r="L42" s="34"/>
      <c r="M42" s="34"/>
      <c r="N42" s="34"/>
      <c r="O42" s="34"/>
      <c r="P42" s="34"/>
      <c r="Q42" s="34"/>
      <c r="R42" s="34"/>
    </row>
    <row r="43" spans="1:18" ht="16.5" thickBot="1">
      <c r="A43" s="35"/>
      <c r="B43" s="32"/>
      <c r="C43" s="36" t="s">
        <v>10</v>
      </c>
      <c r="D43" s="37"/>
      <c r="E43" s="37"/>
      <c r="F43" s="38"/>
      <c r="G43" s="181" t="s">
        <v>11</v>
      </c>
      <c r="H43" s="181"/>
      <c r="I43" s="181" t="s">
        <v>12</v>
      </c>
      <c r="J43" s="181"/>
      <c r="K43" s="181" t="s">
        <v>13</v>
      </c>
      <c r="L43" s="181"/>
      <c r="M43" s="181" t="s">
        <v>14</v>
      </c>
      <c r="N43" s="181"/>
      <c r="O43" s="181" t="s">
        <v>15</v>
      </c>
      <c r="P43" s="181"/>
      <c r="Q43" s="176" t="s">
        <v>16</v>
      </c>
      <c r="R43" s="176"/>
    </row>
    <row r="44" spans="1:18" ht="15.75">
      <c r="A44" s="35" t="s">
        <v>17</v>
      </c>
      <c r="B44" s="32"/>
      <c r="C44" s="39" t="str">
        <f>C38</f>
        <v>Aleksi Mustonen</v>
      </c>
      <c r="D44" s="40" t="str">
        <f>C40</f>
        <v>Jussi Mäkelä</v>
      </c>
      <c r="E44" s="34"/>
      <c r="F44" s="41"/>
      <c r="G44" s="177">
        <v>11</v>
      </c>
      <c r="H44" s="177"/>
      <c r="I44" s="177">
        <v>8</v>
      </c>
      <c r="J44" s="177"/>
      <c r="K44" s="177">
        <v>10</v>
      </c>
      <c r="L44" s="177"/>
      <c r="M44" s="177"/>
      <c r="N44" s="177"/>
      <c r="O44" s="177"/>
      <c r="P44" s="177"/>
      <c r="Q44" s="42">
        <f t="shared" ref="Q44:Q49" si="4">IF(COUNT(G44:O44)=0,0,COUNTIF(G44:O44,"&gt;=0"))</f>
        <v>3</v>
      </c>
      <c r="R44" s="43">
        <f t="shared" ref="R44:R49" si="5">IF(COUNTA(G44:O44)=0,0,(IF(LEFT(G44,1)="-",1,0)+IF(LEFT(I44,1)="-",1,0)+IF(LEFT(K44,1)="-",1,0)+IF(LEFT(M44,1)="-",1,0)+IF(LEFT(O44,1)="-",1,0)))</f>
        <v>0</v>
      </c>
    </row>
    <row r="45" spans="1:18" ht="15.75">
      <c r="A45" s="35" t="s">
        <v>18</v>
      </c>
      <c r="B45" s="32"/>
      <c r="C45" s="44" t="str">
        <f>C39</f>
        <v>Mika Tuomola</v>
      </c>
      <c r="D45" s="45" t="str">
        <f>C41</f>
        <v>Sami Ruohonen</v>
      </c>
      <c r="E45" s="46"/>
      <c r="F45" s="47"/>
      <c r="G45" s="175">
        <v>7</v>
      </c>
      <c r="H45" s="175"/>
      <c r="I45" s="175">
        <v>-9</v>
      </c>
      <c r="J45" s="175"/>
      <c r="K45" s="175">
        <v>-7</v>
      </c>
      <c r="L45" s="175"/>
      <c r="M45" s="175">
        <v>4</v>
      </c>
      <c r="N45" s="175"/>
      <c r="O45" s="175">
        <v>7</v>
      </c>
      <c r="P45" s="175"/>
      <c r="Q45" s="48">
        <f t="shared" si="4"/>
        <v>3</v>
      </c>
      <c r="R45" s="49">
        <f t="shared" si="5"/>
        <v>2</v>
      </c>
    </row>
    <row r="46" spans="1:18" ht="15.75">
      <c r="A46" s="35" t="s">
        <v>19</v>
      </c>
      <c r="B46" s="32"/>
      <c r="C46" s="50" t="str">
        <f>C38</f>
        <v>Aleksi Mustonen</v>
      </c>
      <c r="D46" s="51" t="str">
        <f>C41</f>
        <v>Sami Ruohonen</v>
      </c>
      <c r="E46" s="46"/>
      <c r="F46" s="52"/>
      <c r="G46" s="175">
        <v>9</v>
      </c>
      <c r="H46" s="175"/>
      <c r="I46" s="175">
        <v>3</v>
      </c>
      <c r="J46" s="175"/>
      <c r="K46" s="175">
        <v>13</v>
      </c>
      <c r="L46" s="175"/>
      <c r="M46" s="175"/>
      <c r="N46" s="175"/>
      <c r="O46" s="175"/>
      <c r="P46" s="175"/>
      <c r="Q46" s="48">
        <f t="shared" si="4"/>
        <v>3</v>
      </c>
      <c r="R46" s="49">
        <f t="shared" si="5"/>
        <v>0</v>
      </c>
    </row>
    <row r="47" spans="1:18" ht="15.75">
      <c r="A47" s="35" t="s">
        <v>20</v>
      </c>
      <c r="B47" s="32"/>
      <c r="C47" s="50" t="str">
        <f>IF(C39&gt;0,C39,0)</f>
        <v>Mika Tuomola</v>
      </c>
      <c r="D47" s="51" t="str">
        <f>IF(C40&gt;0,C40,0)</f>
        <v>Jussi Mäkelä</v>
      </c>
      <c r="E47" s="46"/>
      <c r="F47" s="52"/>
      <c r="G47" s="175">
        <v>9</v>
      </c>
      <c r="H47" s="175"/>
      <c r="I47" s="175">
        <v>-11</v>
      </c>
      <c r="J47" s="175"/>
      <c r="K47" s="175">
        <v>2</v>
      </c>
      <c r="L47" s="175"/>
      <c r="M47" s="175">
        <v>9</v>
      </c>
      <c r="N47" s="175"/>
      <c r="O47" s="175"/>
      <c r="P47" s="175"/>
      <c r="Q47" s="48">
        <f t="shared" si="4"/>
        <v>3</v>
      </c>
      <c r="R47" s="49">
        <f t="shared" si="5"/>
        <v>1</v>
      </c>
    </row>
    <row r="48" spans="1:18" ht="15.75">
      <c r="A48" s="35" t="s">
        <v>21</v>
      </c>
      <c r="B48" s="32"/>
      <c r="C48" s="44" t="str">
        <f>C38</f>
        <v>Aleksi Mustonen</v>
      </c>
      <c r="D48" s="45" t="str">
        <f>C39</f>
        <v>Mika Tuomola</v>
      </c>
      <c r="E48" s="46"/>
      <c r="F48" s="47"/>
      <c r="G48" s="175">
        <v>5</v>
      </c>
      <c r="H48" s="175"/>
      <c r="I48" s="175">
        <v>9</v>
      </c>
      <c r="J48" s="175"/>
      <c r="K48" s="175">
        <v>-10</v>
      </c>
      <c r="L48" s="175"/>
      <c r="M48" s="175">
        <v>9</v>
      </c>
      <c r="N48" s="175"/>
      <c r="O48" s="175"/>
      <c r="P48" s="175"/>
      <c r="Q48" s="48">
        <f t="shared" si="4"/>
        <v>3</v>
      </c>
      <c r="R48" s="49">
        <f t="shared" si="5"/>
        <v>1</v>
      </c>
    </row>
    <row r="49" spans="1:20" ht="16.5" thickBot="1">
      <c r="A49" s="53" t="s">
        <v>22</v>
      </c>
      <c r="B49" s="54"/>
      <c r="C49" s="55" t="str">
        <f>C40</f>
        <v>Jussi Mäkelä</v>
      </c>
      <c r="D49" s="56" t="str">
        <f>C41</f>
        <v>Sami Ruohonen</v>
      </c>
      <c r="E49" s="37"/>
      <c r="F49" s="57"/>
      <c r="G49" s="174">
        <v>-6</v>
      </c>
      <c r="H49" s="174"/>
      <c r="I49" s="174">
        <v>10</v>
      </c>
      <c r="J49" s="174"/>
      <c r="K49" s="174">
        <v>-8</v>
      </c>
      <c r="L49" s="174"/>
      <c r="M49" s="174">
        <v>-7</v>
      </c>
      <c r="N49" s="174"/>
      <c r="O49" s="174"/>
      <c r="P49" s="174"/>
      <c r="Q49" s="58">
        <f t="shared" si="4"/>
        <v>1</v>
      </c>
      <c r="R49" s="59">
        <f t="shared" si="5"/>
        <v>3</v>
      </c>
    </row>
    <row r="51" spans="1:20">
      <c r="C51" s="140" t="s">
        <v>57</v>
      </c>
    </row>
    <row r="52" spans="1:20" ht="15.75" thickBot="1"/>
    <row r="53" spans="1:20" ht="16.5" thickBot="1">
      <c r="A53" s="143"/>
      <c r="B53" s="143"/>
      <c r="C53" s="142" t="s">
        <v>23</v>
      </c>
      <c r="D53" s="60"/>
      <c r="E53" s="137" t="s">
        <v>25</v>
      </c>
      <c r="F53" s="60"/>
      <c r="G53" s="61"/>
      <c r="H53" s="173"/>
      <c r="I53" s="173"/>
      <c r="J53" s="173"/>
      <c r="K53" s="74"/>
      <c r="L53" s="75"/>
      <c r="M53" s="75"/>
      <c r="N53" s="75"/>
      <c r="O53" s="76" t="s">
        <v>24</v>
      </c>
      <c r="P53" s="130"/>
      <c r="Q53" s="139" t="s">
        <v>48</v>
      </c>
      <c r="R53" s="141"/>
      <c r="S53" s="70"/>
    </row>
    <row r="54" spans="1:20" ht="16.5" thickBot="1">
      <c r="A54" s="143"/>
      <c r="B54" s="143"/>
      <c r="C54" s="65"/>
      <c r="D54" s="77"/>
      <c r="E54" s="163"/>
      <c r="F54" s="163"/>
      <c r="G54" s="163"/>
      <c r="H54" s="164" t="s">
        <v>27</v>
      </c>
      <c r="I54" s="164"/>
      <c r="J54" s="164"/>
      <c r="K54" s="165">
        <v>42644</v>
      </c>
      <c r="L54" s="165"/>
      <c r="M54" s="165"/>
      <c r="N54" s="165"/>
      <c r="O54" s="166" t="s">
        <v>28</v>
      </c>
      <c r="P54" s="167"/>
      <c r="Q54" s="126"/>
      <c r="R54" s="127"/>
      <c r="S54" s="128"/>
    </row>
    <row r="55" spans="1:20" ht="15.75">
      <c r="A55" s="146"/>
      <c r="B55" s="146"/>
      <c r="C55" s="144" t="s">
        <v>1</v>
      </c>
      <c r="D55" s="78" t="s">
        <v>2</v>
      </c>
      <c r="E55" s="168" t="s">
        <v>3</v>
      </c>
      <c r="F55" s="168"/>
      <c r="G55" s="169" t="s">
        <v>4</v>
      </c>
      <c r="H55" s="169"/>
      <c r="I55" s="170" t="s">
        <v>5</v>
      </c>
      <c r="J55" s="170"/>
      <c r="K55" s="169" t="s">
        <v>6</v>
      </c>
      <c r="L55" s="169"/>
      <c r="M55" s="171" t="s">
        <v>31</v>
      </c>
      <c r="N55" s="171"/>
      <c r="O55" s="172" t="s">
        <v>32</v>
      </c>
      <c r="P55" s="172"/>
      <c r="Q55" s="125" t="s">
        <v>7</v>
      </c>
      <c r="R55" s="71" t="s">
        <v>8</v>
      </c>
      <c r="S55" s="73" t="s">
        <v>9</v>
      </c>
      <c r="T55" t="s">
        <v>90</v>
      </c>
    </row>
    <row r="56" spans="1:20">
      <c r="A56" s="6">
        <v>1</v>
      </c>
      <c r="B56" s="145" t="s">
        <v>33</v>
      </c>
      <c r="C56" s="80" t="s">
        <v>59</v>
      </c>
      <c r="D56" s="81" t="s">
        <v>60</v>
      </c>
      <c r="E56" s="116"/>
      <c r="F56" s="117"/>
      <c r="G56" s="82">
        <f>+Q76</f>
        <v>3</v>
      </c>
      <c r="H56" s="83">
        <f>+R76</f>
        <v>2</v>
      </c>
      <c r="I56" s="84">
        <f>Q70</f>
        <v>3</v>
      </c>
      <c r="J56" s="84">
        <f>R70</f>
        <v>0</v>
      </c>
      <c r="K56" s="82">
        <f>Q67</f>
        <v>3</v>
      </c>
      <c r="L56" s="83">
        <f>R67</f>
        <v>1</v>
      </c>
      <c r="M56" s="84">
        <f>Q64</f>
        <v>3</v>
      </c>
      <c r="N56" s="84">
        <f>R64</f>
        <v>0</v>
      </c>
      <c r="O56" s="82">
        <f>Q73</f>
        <v>3</v>
      </c>
      <c r="P56" s="85">
        <f>R73</f>
        <v>0</v>
      </c>
      <c r="Q56" s="86">
        <f>IF(SUM(E56:P56)=0,0,COUNTIF(F56:F61,"3"))</f>
        <v>5</v>
      </c>
      <c r="R56" s="87">
        <f>IF(SUM(F56:P56)=0,0,COUNTIF(E56:E61,"3"))</f>
        <v>0</v>
      </c>
      <c r="S56" s="123" t="s">
        <v>79</v>
      </c>
    </row>
    <row r="57" spans="1:20">
      <c r="A57" s="18">
        <v>2</v>
      </c>
      <c r="B57" s="79" t="s">
        <v>34</v>
      </c>
      <c r="C57" s="80" t="s">
        <v>70</v>
      </c>
      <c r="D57" s="81" t="s">
        <v>69</v>
      </c>
      <c r="E57" s="88">
        <f>+R76</f>
        <v>2</v>
      </c>
      <c r="F57" s="89">
        <f>+Q76</f>
        <v>3</v>
      </c>
      <c r="G57" s="118"/>
      <c r="H57" s="119"/>
      <c r="I57" s="89">
        <f>Q74</f>
        <v>3</v>
      </c>
      <c r="J57" s="89">
        <f>R74</f>
        <v>0</v>
      </c>
      <c r="K57" s="90">
        <f>Q65</f>
        <v>3</v>
      </c>
      <c r="L57" s="91">
        <f>R65</f>
        <v>0</v>
      </c>
      <c r="M57" s="84">
        <f>Q71</f>
        <v>3</v>
      </c>
      <c r="N57" s="84">
        <f>R71</f>
        <v>0</v>
      </c>
      <c r="O57" s="82">
        <f>Q68</f>
        <v>3</v>
      </c>
      <c r="P57" s="85">
        <f>R68</f>
        <v>0</v>
      </c>
      <c r="Q57" s="86">
        <f>IF(SUM(E57:P57)=0,0,COUNTIF(H56:H61,"3"))</f>
        <v>4</v>
      </c>
      <c r="R57" s="87">
        <f>IF(SUM(F57:P57)=0,0,COUNTIF(G56:G61,"3"))</f>
        <v>1</v>
      </c>
      <c r="S57" s="123" t="s">
        <v>80</v>
      </c>
    </row>
    <row r="58" spans="1:20">
      <c r="A58" s="18">
        <v>3</v>
      </c>
      <c r="B58" s="79" t="s">
        <v>35</v>
      </c>
      <c r="C58" s="80" t="s">
        <v>63</v>
      </c>
      <c r="D58" s="81" t="s">
        <v>64</v>
      </c>
      <c r="E58" s="88">
        <f>+R70</f>
        <v>0</v>
      </c>
      <c r="F58" s="89">
        <f>+Q70</f>
        <v>3</v>
      </c>
      <c r="G58" s="90">
        <f>R74</f>
        <v>0</v>
      </c>
      <c r="H58" s="91">
        <f>Q74</f>
        <v>3</v>
      </c>
      <c r="I58" s="120"/>
      <c r="J58" s="120"/>
      <c r="K58" s="90">
        <f>Q77</f>
        <v>3</v>
      </c>
      <c r="L58" s="91">
        <f>R77</f>
        <v>0</v>
      </c>
      <c r="M58" s="84">
        <f>Q69</f>
        <v>0</v>
      </c>
      <c r="N58" s="84">
        <f>R69</f>
        <v>3</v>
      </c>
      <c r="O58" s="82">
        <f>Q66</f>
        <v>3</v>
      </c>
      <c r="P58" s="85">
        <f>R66</f>
        <v>1</v>
      </c>
      <c r="Q58" s="86">
        <f>IF(SUM(E58:P58)=0,0,COUNTIF(J56:J61,"3"))</f>
        <v>2</v>
      </c>
      <c r="R58" s="87">
        <f>IF(SUM(F58:P58)=0,0,COUNTIF(I56:I61,"3"))</f>
        <v>3</v>
      </c>
      <c r="S58" s="123" t="s">
        <v>82</v>
      </c>
      <c r="T58" s="192" t="s">
        <v>89</v>
      </c>
    </row>
    <row r="59" spans="1:20">
      <c r="A59" s="18">
        <v>4</v>
      </c>
      <c r="B59" s="79" t="s">
        <v>36</v>
      </c>
      <c r="C59" s="80" t="s">
        <v>71</v>
      </c>
      <c r="D59" s="81" t="s">
        <v>69</v>
      </c>
      <c r="E59" s="88">
        <f>R67</f>
        <v>1</v>
      </c>
      <c r="F59" s="89">
        <f>Q67</f>
        <v>3</v>
      </c>
      <c r="G59" s="90">
        <f>R65</f>
        <v>0</v>
      </c>
      <c r="H59" s="91">
        <f>Q65</f>
        <v>3</v>
      </c>
      <c r="I59" s="89">
        <f>R77</f>
        <v>0</v>
      </c>
      <c r="J59" s="89">
        <f>Q77</f>
        <v>3</v>
      </c>
      <c r="K59" s="118"/>
      <c r="L59" s="119"/>
      <c r="M59" s="84">
        <f>Q75</f>
        <v>3</v>
      </c>
      <c r="N59" s="84">
        <f>R75</f>
        <v>1</v>
      </c>
      <c r="O59" s="82">
        <f>Q72</f>
        <v>3</v>
      </c>
      <c r="P59" s="85">
        <f>R72</f>
        <v>1</v>
      </c>
      <c r="Q59" s="86">
        <f>IF(SUM(E59:P59)=0,0,COUNTIF(L56:L61,"3"))</f>
        <v>2</v>
      </c>
      <c r="R59" s="87">
        <f>IF(SUM(F59:P59)=0,0,COUNTIF(K56:K61,"3"))</f>
        <v>3</v>
      </c>
      <c r="S59" s="123" t="s">
        <v>81</v>
      </c>
      <c r="T59" s="191" t="s">
        <v>22</v>
      </c>
    </row>
    <row r="60" spans="1:20">
      <c r="A60" s="18">
        <v>5</v>
      </c>
      <c r="B60" s="79" t="s">
        <v>37</v>
      </c>
      <c r="C60" s="80" t="s">
        <v>61</v>
      </c>
      <c r="D60" s="81" t="s">
        <v>60</v>
      </c>
      <c r="E60" s="88">
        <f>+R64</f>
        <v>0</v>
      </c>
      <c r="F60" s="89">
        <f>+Q64</f>
        <v>3</v>
      </c>
      <c r="G60" s="90">
        <f>R71</f>
        <v>0</v>
      </c>
      <c r="H60" s="91">
        <f>Q71</f>
        <v>3</v>
      </c>
      <c r="I60" s="89">
        <f>R69</f>
        <v>3</v>
      </c>
      <c r="J60" s="89">
        <f>Q69</f>
        <v>0</v>
      </c>
      <c r="K60" s="90">
        <f>R75</f>
        <v>1</v>
      </c>
      <c r="L60" s="91">
        <f>Q75</f>
        <v>3</v>
      </c>
      <c r="M60" s="120"/>
      <c r="N60" s="120"/>
      <c r="O60" s="82">
        <f>Q78</f>
        <v>3</v>
      </c>
      <c r="P60" s="85">
        <f>R78</f>
        <v>1</v>
      </c>
      <c r="Q60" s="92">
        <f>IF(SUM(E60:P60)=0,0,COUNTIF(N56:N61,"3"))</f>
        <v>2</v>
      </c>
      <c r="R60" s="87">
        <f>IF(SUM(F60:P60)=0,0,COUNTIF(M56:M61,"3"))</f>
        <v>3</v>
      </c>
      <c r="S60" s="123" t="s">
        <v>87</v>
      </c>
      <c r="T60" s="191" t="s">
        <v>88</v>
      </c>
    </row>
    <row r="61" spans="1:20" ht="15.75" thickBot="1">
      <c r="A61" s="93">
        <v>6</v>
      </c>
      <c r="B61" s="94" t="s">
        <v>38</v>
      </c>
      <c r="C61" s="95" t="s">
        <v>65</v>
      </c>
      <c r="D61" s="96" t="s">
        <v>66</v>
      </c>
      <c r="E61" s="97">
        <f>R73</f>
        <v>0</v>
      </c>
      <c r="F61" s="98">
        <f>Q73</f>
        <v>3</v>
      </c>
      <c r="G61" s="99">
        <f>R68</f>
        <v>0</v>
      </c>
      <c r="H61" s="100">
        <f>Q68</f>
        <v>3</v>
      </c>
      <c r="I61" s="98">
        <f>R66</f>
        <v>1</v>
      </c>
      <c r="J61" s="98">
        <f>Q66</f>
        <v>3</v>
      </c>
      <c r="K61" s="99">
        <f>R72</f>
        <v>1</v>
      </c>
      <c r="L61" s="100">
        <f>Q72</f>
        <v>3</v>
      </c>
      <c r="M61" s="98">
        <f>R78</f>
        <v>1</v>
      </c>
      <c r="N61" s="98">
        <f>Q78</f>
        <v>3</v>
      </c>
      <c r="O61" s="121"/>
      <c r="P61" s="122"/>
      <c r="Q61" s="101">
        <f>IF(SUM(E61:P61)=0,0,COUNTIF(P56:P61,"3"))</f>
        <v>0</v>
      </c>
      <c r="R61" s="102">
        <f>IF(SUM(F61:Q61)=0,0,COUNTIF(O56:O61,"3"))</f>
        <v>5</v>
      </c>
      <c r="S61" s="124" t="s">
        <v>83</v>
      </c>
    </row>
    <row r="62" spans="1:20" ht="15.75">
      <c r="A62" s="35"/>
      <c r="B62" s="32"/>
      <c r="C62" s="3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4"/>
    </row>
    <row r="63" spans="1:20" ht="16.5" thickBot="1">
      <c r="A63" s="93"/>
      <c r="B63" s="105"/>
      <c r="C63" s="36" t="s">
        <v>10</v>
      </c>
      <c r="D63" s="37"/>
      <c r="E63" s="37"/>
      <c r="F63" s="38"/>
      <c r="G63" s="161" t="s">
        <v>11</v>
      </c>
      <c r="H63" s="161"/>
      <c r="I63" s="161" t="s">
        <v>12</v>
      </c>
      <c r="J63" s="161"/>
      <c r="K63" s="161" t="s">
        <v>13</v>
      </c>
      <c r="L63" s="161"/>
      <c r="M63" s="161" t="s">
        <v>14</v>
      </c>
      <c r="N63" s="161"/>
      <c r="O63" s="161" t="s">
        <v>15</v>
      </c>
      <c r="P63" s="161"/>
      <c r="Q63" s="162" t="s">
        <v>16</v>
      </c>
      <c r="R63" s="162"/>
    </row>
    <row r="64" spans="1:20" ht="15.75">
      <c r="A64" s="35" t="s">
        <v>39</v>
      </c>
      <c r="B64" s="32"/>
      <c r="C64" s="114" t="str">
        <f>C56</f>
        <v>Pauli Hietikko</v>
      </c>
      <c r="D64" s="45" t="str">
        <f>C60</f>
        <v>Chau Dinh Huy</v>
      </c>
      <c r="E64" s="103"/>
      <c r="F64" s="47"/>
      <c r="G64" s="158">
        <v>9</v>
      </c>
      <c r="H64" s="190"/>
      <c r="I64" s="158">
        <v>9</v>
      </c>
      <c r="J64" s="190"/>
      <c r="K64" s="158">
        <v>7</v>
      </c>
      <c r="L64" s="190"/>
      <c r="M64" s="157"/>
      <c r="N64" s="157"/>
      <c r="O64" s="158"/>
      <c r="P64" s="158"/>
      <c r="Q64" s="106">
        <f t="shared" ref="Q64:Q78" si="6">IF(COUNT(G64:O64)=0,0,COUNTIF(G64:O64,"&gt;=0"))</f>
        <v>3</v>
      </c>
      <c r="R64" s="107">
        <f t="shared" ref="R64:R78" si="7">IF(COUNTA(G64:O64)=0,0,(IF(LEFT(G64,1)="-",1,0)+IF(LEFT(I64,1)="-",1,0)+IF(LEFT(K64,1)="-",1,0)+IF(LEFT(M64,1)="-",1,0)+IF(LEFT(O64,1)="-",1,0)))</f>
        <v>0</v>
      </c>
      <c r="S64" t="s">
        <v>76</v>
      </c>
    </row>
    <row r="65" spans="1:19" ht="15.75">
      <c r="A65" s="35" t="s">
        <v>18</v>
      </c>
      <c r="B65" s="32"/>
      <c r="C65" s="115" t="str">
        <f>C57</f>
        <v>Alex Naumi</v>
      </c>
      <c r="D65" s="45" t="str">
        <f>C59</f>
        <v>Riku Autio</v>
      </c>
      <c r="E65" s="46"/>
      <c r="F65" s="47"/>
      <c r="G65" s="160">
        <v>6</v>
      </c>
      <c r="H65" s="189"/>
      <c r="I65" s="160">
        <v>6</v>
      </c>
      <c r="J65" s="189"/>
      <c r="K65" s="160">
        <v>7</v>
      </c>
      <c r="L65" s="189"/>
      <c r="M65" s="159"/>
      <c r="N65" s="159"/>
      <c r="O65" s="160"/>
      <c r="P65" s="160"/>
      <c r="Q65" s="108">
        <f t="shared" si="6"/>
        <v>3</v>
      </c>
      <c r="R65" s="109">
        <f t="shared" si="7"/>
        <v>0</v>
      </c>
      <c r="S65" t="s">
        <v>76</v>
      </c>
    </row>
    <row r="66" spans="1:19" ht="16.5" thickBot="1">
      <c r="A66" s="53" t="s">
        <v>40</v>
      </c>
      <c r="B66" s="54"/>
      <c r="C66" s="44" t="str">
        <f>C58</f>
        <v>Aleksi Mustonen</v>
      </c>
      <c r="D66" s="56" t="str">
        <f>C61</f>
        <v>Mika Tuomola</v>
      </c>
      <c r="E66" s="37"/>
      <c r="F66" s="57"/>
      <c r="G66" s="156">
        <v>5</v>
      </c>
      <c r="H66" s="188"/>
      <c r="I66" s="156">
        <v>9</v>
      </c>
      <c r="J66" s="188"/>
      <c r="K66" s="156">
        <v>-10</v>
      </c>
      <c r="L66" s="188"/>
      <c r="M66" s="156">
        <v>9</v>
      </c>
      <c r="N66" s="188"/>
      <c r="O66" s="156"/>
      <c r="P66" s="156"/>
      <c r="Q66" s="110">
        <f t="shared" si="6"/>
        <v>3</v>
      </c>
      <c r="R66" s="111">
        <f t="shared" si="7"/>
        <v>1</v>
      </c>
      <c r="S66" t="s">
        <v>76</v>
      </c>
    </row>
    <row r="67" spans="1:19" ht="15.75">
      <c r="A67" s="35" t="s">
        <v>19</v>
      </c>
      <c r="B67" s="32"/>
      <c r="C67" s="39" t="str">
        <f>C56</f>
        <v>Pauli Hietikko</v>
      </c>
      <c r="D67" s="45" t="str">
        <f>C59</f>
        <v>Riku Autio</v>
      </c>
      <c r="E67" s="103"/>
      <c r="F67" s="47"/>
      <c r="G67" s="150">
        <v>9</v>
      </c>
      <c r="H67" s="150"/>
      <c r="I67" s="150">
        <v>9</v>
      </c>
      <c r="J67" s="150"/>
      <c r="K67" s="150">
        <v>-5</v>
      </c>
      <c r="L67" s="150"/>
      <c r="M67" s="150">
        <v>8</v>
      </c>
      <c r="N67" s="150"/>
      <c r="O67" s="151"/>
      <c r="P67" s="151"/>
      <c r="Q67" s="106">
        <f t="shared" si="6"/>
        <v>3</v>
      </c>
      <c r="R67" s="107">
        <f t="shared" si="7"/>
        <v>1</v>
      </c>
    </row>
    <row r="68" spans="1:19" ht="15.75">
      <c r="A68" s="35" t="s">
        <v>41</v>
      </c>
      <c r="B68" s="32"/>
      <c r="C68" s="44" t="str">
        <f>C57</f>
        <v>Alex Naumi</v>
      </c>
      <c r="D68" s="45" t="str">
        <f>C61</f>
        <v>Mika Tuomola</v>
      </c>
      <c r="E68" s="46"/>
      <c r="F68" s="47"/>
      <c r="G68" s="154">
        <v>4</v>
      </c>
      <c r="H68" s="154"/>
      <c r="I68" s="154">
        <v>10</v>
      </c>
      <c r="J68" s="154"/>
      <c r="K68" s="154">
        <v>5</v>
      </c>
      <c r="L68" s="154"/>
      <c r="M68" s="152"/>
      <c r="N68" s="152"/>
      <c r="O68" s="153"/>
      <c r="P68" s="153"/>
      <c r="Q68" s="108">
        <f t="shared" si="6"/>
        <v>3</v>
      </c>
      <c r="R68" s="109">
        <f t="shared" si="7"/>
        <v>0</v>
      </c>
    </row>
    <row r="69" spans="1:19" ht="16.5" thickBot="1">
      <c r="A69" s="53" t="s">
        <v>42</v>
      </c>
      <c r="B69" s="54"/>
      <c r="C69" s="55" t="str">
        <f>C58</f>
        <v>Aleksi Mustonen</v>
      </c>
      <c r="D69" s="56" t="str">
        <f>C60</f>
        <v>Chau Dinh Huy</v>
      </c>
      <c r="E69" s="37"/>
      <c r="F69" s="57"/>
      <c r="G69" s="148">
        <v>-6</v>
      </c>
      <c r="H69" s="148"/>
      <c r="I69" s="148">
        <v>-8</v>
      </c>
      <c r="J69" s="148"/>
      <c r="K69" s="148">
        <v>-8</v>
      </c>
      <c r="L69" s="148"/>
      <c r="M69" s="148"/>
      <c r="N69" s="148"/>
      <c r="O69" s="149"/>
      <c r="P69" s="149"/>
      <c r="Q69" s="110">
        <f t="shared" si="6"/>
        <v>0</v>
      </c>
      <c r="R69" s="111">
        <f t="shared" si="7"/>
        <v>3</v>
      </c>
    </row>
    <row r="70" spans="1:19" ht="15.75">
      <c r="A70" s="35" t="s">
        <v>17</v>
      </c>
      <c r="B70" s="32"/>
      <c r="C70" s="44" t="str">
        <f>C56</f>
        <v>Pauli Hietikko</v>
      </c>
      <c r="D70" s="45" t="str">
        <f>C58</f>
        <v>Aleksi Mustonen</v>
      </c>
      <c r="E70" s="103"/>
      <c r="F70" s="47"/>
      <c r="G70" s="150">
        <v>4</v>
      </c>
      <c r="H70" s="150"/>
      <c r="I70" s="150">
        <v>11</v>
      </c>
      <c r="J70" s="150"/>
      <c r="K70" s="150">
        <v>8</v>
      </c>
      <c r="L70" s="150"/>
      <c r="M70" s="150"/>
      <c r="N70" s="150"/>
      <c r="O70" s="151"/>
      <c r="P70" s="151"/>
      <c r="Q70" s="106">
        <f t="shared" si="6"/>
        <v>3</v>
      </c>
      <c r="R70" s="107">
        <f t="shared" si="7"/>
        <v>0</v>
      </c>
    </row>
    <row r="71" spans="1:19" ht="15.75">
      <c r="A71" s="35" t="s">
        <v>43</v>
      </c>
      <c r="B71" s="32"/>
      <c r="C71" s="44" t="str">
        <f>C57</f>
        <v>Alex Naumi</v>
      </c>
      <c r="D71" s="45" t="str">
        <f>C60</f>
        <v>Chau Dinh Huy</v>
      </c>
      <c r="E71" s="46"/>
      <c r="F71" s="47"/>
      <c r="G71" s="154">
        <v>4</v>
      </c>
      <c r="H71" s="154"/>
      <c r="I71" s="154">
        <v>5</v>
      </c>
      <c r="J71" s="154"/>
      <c r="K71" s="154">
        <v>8</v>
      </c>
      <c r="L71" s="154"/>
      <c r="M71" s="152"/>
      <c r="N71" s="152"/>
      <c r="O71" s="153"/>
      <c r="P71" s="153"/>
      <c r="Q71" s="108">
        <f t="shared" si="6"/>
        <v>3</v>
      </c>
      <c r="R71" s="109">
        <f t="shared" si="7"/>
        <v>0</v>
      </c>
    </row>
    <row r="72" spans="1:19" ht="16.5" thickBot="1">
      <c r="A72" s="53" t="s">
        <v>44</v>
      </c>
      <c r="B72" s="54"/>
      <c r="C72" s="55" t="str">
        <f>C59</f>
        <v>Riku Autio</v>
      </c>
      <c r="D72" s="56" t="str">
        <f>C61</f>
        <v>Mika Tuomola</v>
      </c>
      <c r="E72" s="37"/>
      <c r="F72" s="57"/>
      <c r="G72" s="148">
        <v>5</v>
      </c>
      <c r="H72" s="148"/>
      <c r="I72" s="148">
        <v>-10</v>
      </c>
      <c r="J72" s="148"/>
      <c r="K72" s="148">
        <v>6</v>
      </c>
      <c r="L72" s="148"/>
      <c r="M72" s="148">
        <v>2</v>
      </c>
      <c r="N72" s="148"/>
      <c r="O72" s="149"/>
      <c r="P72" s="149"/>
      <c r="Q72" s="110">
        <f t="shared" si="6"/>
        <v>3</v>
      </c>
      <c r="R72" s="111">
        <f t="shared" si="7"/>
        <v>1</v>
      </c>
    </row>
    <row r="73" spans="1:19" ht="15.75">
      <c r="A73" s="35" t="s">
        <v>45</v>
      </c>
      <c r="B73" s="32"/>
      <c r="C73" s="44" t="str">
        <f>C56</f>
        <v>Pauli Hietikko</v>
      </c>
      <c r="D73" s="45" t="str">
        <f>C61</f>
        <v>Mika Tuomola</v>
      </c>
      <c r="E73" s="103"/>
      <c r="F73" s="47"/>
      <c r="G73" s="150">
        <v>6</v>
      </c>
      <c r="H73" s="150"/>
      <c r="I73" s="150">
        <v>6</v>
      </c>
      <c r="J73" s="150"/>
      <c r="K73" s="150">
        <v>7</v>
      </c>
      <c r="L73" s="150"/>
      <c r="M73" s="150"/>
      <c r="N73" s="150"/>
      <c r="O73" s="151"/>
      <c r="P73" s="151"/>
      <c r="Q73" s="106">
        <f t="shared" si="6"/>
        <v>3</v>
      </c>
      <c r="R73" s="107">
        <f t="shared" si="7"/>
        <v>0</v>
      </c>
    </row>
    <row r="74" spans="1:19" ht="15.75">
      <c r="A74" s="35" t="s">
        <v>20</v>
      </c>
      <c r="B74" s="32"/>
      <c r="C74" s="44" t="str">
        <f>C57</f>
        <v>Alex Naumi</v>
      </c>
      <c r="D74" s="45" t="str">
        <f>C58</f>
        <v>Aleksi Mustonen</v>
      </c>
      <c r="E74" s="46"/>
      <c r="F74" s="47"/>
      <c r="G74" s="152">
        <v>9</v>
      </c>
      <c r="H74" s="152"/>
      <c r="I74" s="152">
        <v>9</v>
      </c>
      <c r="J74" s="152"/>
      <c r="K74" s="152">
        <v>7</v>
      </c>
      <c r="L74" s="152"/>
      <c r="M74" s="152"/>
      <c r="N74" s="152"/>
      <c r="O74" s="153"/>
      <c r="P74" s="153"/>
      <c r="Q74" s="108">
        <f t="shared" si="6"/>
        <v>3</v>
      </c>
      <c r="R74" s="109">
        <f t="shared" si="7"/>
        <v>0</v>
      </c>
    </row>
    <row r="75" spans="1:19" ht="16.5" thickBot="1">
      <c r="A75" s="53" t="s">
        <v>46</v>
      </c>
      <c r="B75" s="54"/>
      <c r="C75" s="55" t="str">
        <f>C59</f>
        <v>Riku Autio</v>
      </c>
      <c r="D75" s="56" t="str">
        <f>C60</f>
        <v>Chau Dinh Huy</v>
      </c>
      <c r="E75" s="37"/>
      <c r="F75" s="57"/>
      <c r="G75" s="148">
        <v>9</v>
      </c>
      <c r="H75" s="148"/>
      <c r="I75" s="148">
        <v>-7</v>
      </c>
      <c r="J75" s="148"/>
      <c r="K75" s="148">
        <v>9</v>
      </c>
      <c r="L75" s="148"/>
      <c r="M75" s="148">
        <v>8</v>
      </c>
      <c r="N75" s="148"/>
      <c r="O75" s="149"/>
      <c r="P75" s="149"/>
      <c r="Q75" s="110">
        <f t="shared" si="6"/>
        <v>3</v>
      </c>
      <c r="R75" s="111">
        <f t="shared" si="7"/>
        <v>1</v>
      </c>
    </row>
    <row r="76" spans="1:19" ht="15.75">
      <c r="A76" s="35" t="s">
        <v>21</v>
      </c>
      <c r="B76" s="32"/>
      <c r="C76" s="44" t="str">
        <f>C56</f>
        <v>Pauli Hietikko</v>
      </c>
      <c r="D76" s="45" t="str">
        <f>C57</f>
        <v>Alex Naumi</v>
      </c>
      <c r="E76" s="103"/>
      <c r="F76" s="47"/>
      <c r="G76" s="150">
        <v>8</v>
      </c>
      <c r="H76" s="150"/>
      <c r="I76" s="150">
        <v>-6</v>
      </c>
      <c r="J76" s="150"/>
      <c r="K76" s="150">
        <v>8</v>
      </c>
      <c r="L76" s="150"/>
      <c r="M76" s="150">
        <v>-5</v>
      </c>
      <c r="N76" s="150"/>
      <c r="O76" s="151">
        <v>10</v>
      </c>
      <c r="P76" s="151"/>
      <c r="Q76" s="106">
        <f t="shared" si="6"/>
        <v>3</v>
      </c>
      <c r="R76" s="107">
        <f t="shared" si="7"/>
        <v>2</v>
      </c>
    </row>
    <row r="77" spans="1:19" ht="15.75">
      <c r="A77" s="35" t="s">
        <v>22</v>
      </c>
      <c r="B77" s="32"/>
      <c r="C77" s="44" t="str">
        <f>C58</f>
        <v>Aleksi Mustonen</v>
      </c>
      <c r="D77" s="45" t="str">
        <f>C59</f>
        <v>Riku Autio</v>
      </c>
      <c r="E77" s="46"/>
      <c r="F77" s="47"/>
      <c r="G77" s="152">
        <v>9</v>
      </c>
      <c r="H77" s="152"/>
      <c r="I77" s="152">
        <v>12</v>
      </c>
      <c r="J77" s="152"/>
      <c r="K77" s="152">
        <v>7</v>
      </c>
      <c r="L77" s="152"/>
      <c r="M77" s="152"/>
      <c r="N77" s="152"/>
      <c r="O77" s="153"/>
      <c r="P77" s="153"/>
      <c r="Q77" s="108">
        <f t="shared" si="6"/>
        <v>3</v>
      </c>
      <c r="R77" s="109">
        <f t="shared" si="7"/>
        <v>0</v>
      </c>
    </row>
    <row r="78" spans="1:19" ht="16.5" thickBot="1">
      <c r="A78" s="53" t="s">
        <v>47</v>
      </c>
      <c r="B78" s="54"/>
      <c r="C78" s="112" t="str">
        <f>C60</f>
        <v>Chau Dinh Huy</v>
      </c>
      <c r="D78" s="113" t="str">
        <f>C61</f>
        <v>Mika Tuomola</v>
      </c>
      <c r="E78" s="37"/>
      <c r="F78" s="57"/>
      <c r="G78" s="148">
        <v>10</v>
      </c>
      <c r="H78" s="148"/>
      <c r="I78" s="148">
        <v>-12</v>
      </c>
      <c r="J78" s="148"/>
      <c r="K78" s="148">
        <v>13</v>
      </c>
      <c r="L78" s="148"/>
      <c r="M78" s="148">
        <v>6</v>
      </c>
      <c r="N78" s="148"/>
      <c r="O78" s="149"/>
      <c r="P78" s="149"/>
      <c r="Q78" s="110">
        <f t="shared" si="6"/>
        <v>3</v>
      </c>
      <c r="R78" s="111">
        <f t="shared" si="7"/>
        <v>1</v>
      </c>
    </row>
    <row r="79" spans="1:19" ht="15.75">
      <c r="A79" s="32"/>
      <c r="B79" s="32"/>
      <c r="C79" s="131"/>
      <c r="D79" s="132"/>
      <c r="E79" s="133"/>
      <c r="F79" s="133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5"/>
      <c r="R79" s="136"/>
    </row>
    <row r="80" spans="1:19" ht="15.75" thickBot="1"/>
    <row r="81" spans="1:20" ht="16.5" thickBot="1">
      <c r="A81" s="143"/>
      <c r="B81" s="143"/>
      <c r="C81" s="142" t="s">
        <v>23</v>
      </c>
      <c r="D81" s="60"/>
      <c r="E81" s="137" t="s">
        <v>25</v>
      </c>
      <c r="F81" s="60"/>
      <c r="G81" s="61"/>
      <c r="H81" s="173"/>
      <c r="I81" s="173"/>
      <c r="J81" s="173"/>
      <c r="K81" s="74"/>
      <c r="L81" s="75"/>
      <c r="M81" s="75"/>
      <c r="N81" s="75"/>
      <c r="O81" s="76" t="s">
        <v>24</v>
      </c>
      <c r="P81" s="129"/>
      <c r="Q81" s="139" t="s">
        <v>50</v>
      </c>
      <c r="R81" s="141"/>
      <c r="S81" s="70"/>
    </row>
    <row r="82" spans="1:20" ht="16.5" thickBot="1">
      <c r="A82" s="147"/>
      <c r="B82" s="143"/>
      <c r="C82" s="65"/>
      <c r="D82" s="77"/>
      <c r="E82" s="163"/>
      <c r="F82" s="163"/>
      <c r="G82" s="163"/>
      <c r="H82" s="164" t="s">
        <v>27</v>
      </c>
      <c r="I82" s="164"/>
      <c r="J82" s="164"/>
      <c r="K82" s="165">
        <v>42644</v>
      </c>
      <c r="L82" s="165"/>
      <c r="M82" s="165"/>
      <c r="N82" s="165"/>
      <c r="O82" s="166" t="s">
        <v>28</v>
      </c>
      <c r="P82" s="167"/>
      <c r="Q82" s="126"/>
      <c r="R82" s="127"/>
      <c r="S82" s="128"/>
    </row>
    <row r="83" spans="1:20" ht="15.75">
      <c r="A83" s="1"/>
      <c r="B83" s="3"/>
      <c r="C83" s="3" t="s">
        <v>1</v>
      </c>
      <c r="D83" s="78" t="s">
        <v>2</v>
      </c>
      <c r="E83" s="168" t="s">
        <v>3</v>
      </c>
      <c r="F83" s="168"/>
      <c r="G83" s="169" t="s">
        <v>4</v>
      </c>
      <c r="H83" s="169"/>
      <c r="I83" s="170" t="s">
        <v>5</v>
      </c>
      <c r="J83" s="170"/>
      <c r="K83" s="169" t="s">
        <v>6</v>
      </c>
      <c r="L83" s="169"/>
      <c r="M83" s="171" t="s">
        <v>31</v>
      </c>
      <c r="N83" s="171"/>
      <c r="O83" s="172" t="s">
        <v>32</v>
      </c>
      <c r="P83" s="172"/>
      <c r="Q83" s="125" t="s">
        <v>7</v>
      </c>
      <c r="R83" s="71" t="s">
        <v>8</v>
      </c>
      <c r="S83" s="73" t="s">
        <v>9</v>
      </c>
    </row>
    <row r="84" spans="1:20">
      <c r="A84" s="6">
        <v>1</v>
      </c>
      <c r="B84" s="79" t="s">
        <v>51</v>
      </c>
      <c r="C84" s="80" t="s">
        <v>62</v>
      </c>
      <c r="D84" s="81" t="s">
        <v>60</v>
      </c>
      <c r="E84" s="116"/>
      <c r="F84" s="117"/>
      <c r="G84" s="82">
        <f>+Q104</f>
        <v>3</v>
      </c>
      <c r="H84" s="83">
        <f>+R104</f>
        <v>2</v>
      </c>
      <c r="I84" s="84">
        <f>Q98</f>
        <v>3</v>
      </c>
      <c r="J84" s="84">
        <f>R98</f>
        <v>1</v>
      </c>
      <c r="K84" s="82">
        <f>Q95</f>
        <v>3</v>
      </c>
      <c r="L84" s="83">
        <f>R95</f>
        <v>2</v>
      </c>
      <c r="M84" s="84">
        <f>Q92</f>
        <v>0</v>
      </c>
      <c r="N84" s="84">
        <f>R92</f>
        <v>0</v>
      </c>
      <c r="O84" s="82">
        <f>Q101</f>
        <v>3</v>
      </c>
      <c r="P84" s="85">
        <f>R101</f>
        <v>1</v>
      </c>
      <c r="Q84" s="86">
        <f>IF(SUM(E84:P84)=0,0,COUNTIF(F84:F89,"3"))</f>
        <v>4</v>
      </c>
      <c r="R84" s="87">
        <f>IF(SUM(F84:P84)=0,0,COUNTIF(E84:E89,"3"))</f>
        <v>0</v>
      </c>
      <c r="S84" s="123" t="s">
        <v>78</v>
      </c>
    </row>
    <row r="85" spans="1:20">
      <c r="A85" s="18">
        <v>2</v>
      </c>
      <c r="B85" s="79" t="s">
        <v>52</v>
      </c>
      <c r="C85" s="80" t="s">
        <v>72</v>
      </c>
      <c r="D85" s="81" t="s">
        <v>73</v>
      </c>
      <c r="E85" s="88">
        <f>+R104</f>
        <v>2</v>
      </c>
      <c r="F85" s="89">
        <f>+Q104</f>
        <v>3</v>
      </c>
      <c r="G85" s="118"/>
      <c r="H85" s="119"/>
      <c r="I85" s="89">
        <f>Q102</f>
        <v>3</v>
      </c>
      <c r="J85" s="89">
        <f>R102</f>
        <v>0</v>
      </c>
      <c r="K85" s="90">
        <f>Q93</f>
        <v>3</v>
      </c>
      <c r="L85" s="91">
        <f>R93</f>
        <v>0</v>
      </c>
      <c r="M85" s="84">
        <f>Q99</f>
        <v>0</v>
      </c>
      <c r="N85" s="84">
        <f>R99</f>
        <v>0</v>
      </c>
      <c r="O85" s="82">
        <f>Q96</f>
        <v>1</v>
      </c>
      <c r="P85" s="85">
        <f>R96</f>
        <v>3</v>
      </c>
      <c r="Q85" s="86">
        <f>IF(SUM(E85:P85)=0,0,COUNTIF(H84:H89,"3"))</f>
        <v>2</v>
      </c>
      <c r="R85" s="87">
        <f>IF(SUM(F85:P85)=0,0,COUNTIF(G84:G89,"3"))</f>
        <v>2</v>
      </c>
      <c r="S85" s="123" t="s">
        <v>84</v>
      </c>
      <c r="T85" s="192" t="s">
        <v>88</v>
      </c>
    </row>
    <row r="86" spans="1:20">
      <c r="A86" s="18">
        <v>3</v>
      </c>
      <c r="B86" s="79" t="s">
        <v>53</v>
      </c>
      <c r="C86" s="80" t="s">
        <v>68</v>
      </c>
      <c r="D86" s="81" t="s">
        <v>69</v>
      </c>
      <c r="E86" s="88">
        <f>+R98</f>
        <v>1</v>
      </c>
      <c r="F86" s="89">
        <f>+Q98</f>
        <v>3</v>
      </c>
      <c r="G86" s="90">
        <f>R102</f>
        <v>0</v>
      </c>
      <c r="H86" s="91">
        <f>Q102</f>
        <v>3</v>
      </c>
      <c r="I86" s="120"/>
      <c r="J86" s="120"/>
      <c r="K86" s="90">
        <f>Q105</f>
        <v>3</v>
      </c>
      <c r="L86" s="91">
        <f>R105</f>
        <v>2</v>
      </c>
      <c r="M86" s="84">
        <f>Q97</f>
        <v>0</v>
      </c>
      <c r="N86" s="84">
        <f>R97</f>
        <v>0</v>
      </c>
      <c r="O86" s="82">
        <f>Q94</f>
        <v>3</v>
      </c>
      <c r="P86" s="85">
        <f>R94</f>
        <v>1</v>
      </c>
      <c r="Q86" s="86">
        <f>IF(SUM(E86:P86)=0,0,COUNTIF(J84:J89,"3"))</f>
        <v>2</v>
      </c>
      <c r="R86" s="87">
        <f>IF(SUM(F86:P86)=0,0,COUNTIF(I84:I89,"3"))</f>
        <v>2</v>
      </c>
      <c r="S86" s="123" t="s">
        <v>86</v>
      </c>
      <c r="T86" s="192" t="s">
        <v>22</v>
      </c>
    </row>
    <row r="87" spans="1:20">
      <c r="A87" s="18">
        <v>4</v>
      </c>
      <c r="B87" s="79" t="s">
        <v>54</v>
      </c>
      <c r="C87" s="80" t="s">
        <v>74</v>
      </c>
      <c r="D87" s="81" t="s">
        <v>75</v>
      </c>
      <c r="E87" s="88">
        <f>R95</f>
        <v>2</v>
      </c>
      <c r="F87" s="89">
        <f>Q95</f>
        <v>3</v>
      </c>
      <c r="G87" s="90">
        <f>R93</f>
        <v>0</v>
      </c>
      <c r="H87" s="91">
        <f>Q93</f>
        <v>3</v>
      </c>
      <c r="I87" s="89">
        <f>R105</f>
        <v>2</v>
      </c>
      <c r="J87" s="89">
        <f>Q105</f>
        <v>3</v>
      </c>
      <c r="K87" s="118"/>
      <c r="L87" s="119"/>
      <c r="M87" s="84">
        <f>Q103</f>
        <v>0</v>
      </c>
      <c r="N87" s="84">
        <f>R103</f>
        <v>0</v>
      </c>
      <c r="O87" s="82">
        <f>Q100</f>
        <v>0</v>
      </c>
      <c r="P87" s="85">
        <f>R100</f>
        <v>3</v>
      </c>
      <c r="Q87" s="86">
        <f>IF(SUM(E87:P87)=0,0,COUNTIF(L84:L89,"3"))</f>
        <v>0</v>
      </c>
      <c r="R87" s="87">
        <f>IF(SUM(F87:P87)=0,0,COUNTIF(K84:K89,"3"))</f>
        <v>4</v>
      </c>
      <c r="S87" s="123" t="s">
        <v>77</v>
      </c>
    </row>
    <row r="88" spans="1:20">
      <c r="A88" s="18">
        <v>5</v>
      </c>
      <c r="B88" s="79" t="s">
        <v>55</v>
      </c>
      <c r="C88" s="80"/>
      <c r="D88" s="81"/>
      <c r="E88" s="88">
        <f>+R92</f>
        <v>0</v>
      </c>
      <c r="F88" s="89">
        <f>+Q92</f>
        <v>0</v>
      </c>
      <c r="G88" s="90">
        <f>R99</f>
        <v>0</v>
      </c>
      <c r="H88" s="91">
        <f>Q99</f>
        <v>0</v>
      </c>
      <c r="I88" s="89">
        <f>R97</f>
        <v>0</v>
      </c>
      <c r="J88" s="89">
        <f>Q97</f>
        <v>0</v>
      </c>
      <c r="K88" s="90">
        <f>R103</f>
        <v>0</v>
      </c>
      <c r="L88" s="91">
        <f>Q103</f>
        <v>0</v>
      </c>
      <c r="M88" s="120"/>
      <c r="N88" s="120"/>
      <c r="O88" s="82">
        <f>Q106</f>
        <v>0</v>
      </c>
      <c r="P88" s="85">
        <f>R106</f>
        <v>0</v>
      </c>
      <c r="Q88" s="92">
        <f>IF(SUM(E88:P88)=0,0,COUNTIF(N84:N89,"3"))</f>
        <v>0</v>
      </c>
      <c r="R88" s="87">
        <f>IF(SUM(F88:P88)=0,0,COUNTIF(M84:M89,"3"))</f>
        <v>0</v>
      </c>
      <c r="S88" s="123"/>
    </row>
    <row r="89" spans="1:20" ht="15.75" thickBot="1">
      <c r="A89" s="93">
        <v>6</v>
      </c>
      <c r="B89" s="94" t="s">
        <v>56</v>
      </c>
      <c r="C89" s="95" t="s">
        <v>67</v>
      </c>
      <c r="D89" s="96" t="s">
        <v>64</v>
      </c>
      <c r="E89" s="97">
        <f>R101</f>
        <v>1</v>
      </c>
      <c r="F89" s="98">
        <f>Q101</f>
        <v>3</v>
      </c>
      <c r="G89" s="99">
        <f>R96</f>
        <v>3</v>
      </c>
      <c r="H89" s="100">
        <f>Q96</f>
        <v>1</v>
      </c>
      <c r="I89" s="98">
        <f>R94</f>
        <v>1</v>
      </c>
      <c r="J89" s="98">
        <f>Q94</f>
        <v>3</v>
      </c>
      <c r="K89" s="99">
        <f>R100</f>
        <v>3</v>
      </c>
      <c r="L89" s="100">
        <f>Q100</f>
        <v>0</v>
      </c>
      <c r="M89" s="98">
        <f>R106</f>
        <v>0</v>
      </c>
      <c r="N89" s="98">
        <f>Q106</f>
        <v>0</v>
      </c>
      <c r="O89" s="121"/>
      <c r="P89" s="122"/>
      <c r="Q89" s="101">
        <f>IF(SUM(E89:P89)=0,0,COUNTIF(P84:P89,"3"))</f>
        <v>2</v>
      </c>
      <c r="R89" s="102">
        <f>IF(SUM(F89:Q89)=0,0,COUNTIF(O84:O89,"3"))</f>
        <v>2</v>
      </c>
      <c r="S89" s="124" t="s">
        <v>85</v>
      </c>
      <c r="T89" s="192" t="s">
        <v>91</v>
      </c>
    </row>
    <row r="90" spans="1:20" ht="15.75">
      <c r="A90" s="35"/>
      <c r="B90" s="32"/>
      <c r="C90" s="3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4"/>
    </row>
    <row r="91" spans="1:20" ht="16.5" thickBot="1">
      <c r="A91" s="93"/>
      <c r="B91" s="105"/>
      <c r="C91" s="36" t="s">
        <v>10</v>
      </c>
      <c r="D91" s="37"/>
      <c r="E91" s="37"/>
      <c r="F91" s="38"/>
      <c r="G91" s="161" t="s">
        <v>11</v>
      </c>
      <c r="H91" s="161"/>
      <c r="I91" s="161" t="s">
        <v>12</v>
      </c>
      <c r="J91" s="161"/>
      <c r="K91" s="161" t="s">
        <v>13</v>
      </c>
      <c r="L91" s="161"/>
      <c r="M91" s="161" t="s">
        <v>14</v>
      </c>
      <c r="N91" s="161"/>
      <c r="O91" s="161" t="s">
        <v>15</v>
      </c>
      <c r="P91" s="161"/>
      <c r="Q91" s="162" t="s">
        <v>16</v>
      </c>
      <c r="R91" s="162"/>
    </row>
    <row r="92" spans="1:20" ht="15.75">
      <c r="A92" s="35" t="s">
        <v>39</v>
      </c>
      <c r="B92" s="32"/>
      <c r="C92" s="114" t="str">
        <f>C84</f>
        <v>Arttu Pihkala</v>
      </c>
      <c r="D92" s="45">
        <f>C88</f>
        <v>0</v>
      </c>
      <c r="E92" s="103"/>
      <c r="F92" s="47"/>
      <c r="G92" s="157"/>
      <c r="H92" s="157"/>
      <c r="I92" s="157"/>
      <c r="J92" s="157"/>
      <c r="K92" s="157"/>
      <c r="L92" s="157"/>
      <c r="M92" s="157"/>
      <c r="N92" s="157"/>
      <c r="O92" s="158"/>
      <c r="P92" s="158"/>
      <c r="Q92" s="106">
        <f t="shared" ref="Q92:Q106" si="8">IF(COUNT(G92:O92)=0,0,COUNTIF(G92:O92,"&gt;=0"))</f>
        <v>0</v>
      </c>
      <c r="R92" s="107">
        <f t="shared" ref="R92:R106" si="9">IF(COUNTA(G92:O92)=0,0,(IF(LEFT(G92,1)="-",1,0)+IF(LEFT(I92,1)="-",1,0)+IF(LEFT(K92,1)="-",1,0)+IF(LEFT(M92,1)="-",1,0)+IF(LEFT(O92,1)="-",1,0)))</f>
        <v>0</v>
      </c>
    </row>
    <row r="93" spans="1:20" ht="15.75">
      <c r="A93" s="35" t="s">
        <v>18</v>
      </c>
      <c r="B93" s="32"/>
      <c r="C93" s="115" t="str">
        <f>C85</f>
        <v>Tuomas Perkkiö</v>
      </c>
      <c r="D93" s="45" t="str">
        <f>C87</f>
        <v>Risto Pitkänen</v>
      </c>
      <c r="E93" s="46"/>
      <c r="F93" s="47"/>
      <c r="G93" s="159">
        <v>10</v>
      </c>
      <c r="H93" s="159"/>
      <c r="I93" s="159">
        <v>10</v>
      </c>
      <c r="J93" s="159"/>
      <c r="K93" s="159">
        <v>10</v>
      </c>
      <c r="L93" s="159"/>
      <c r="M93" s="159"/>
      <c r="N93" s="159"/>
      <c r="O93" s="160"/>
      <c r="P93" s="160"/>
      <c r="Q93" s="108">
        <f t="shared" si="8"/>
        <v>3</v>
      </c>
      <c r="R93" s="109">
        <f t="shared" si="9"/>
        <v>0</v>
      </c>
      <c r="S93" t="s">
        <v>76</v>
      </c>
    </row>
    <row r="94" spans="1:20" ht="16.5" thickBot="1">
      <c r="A94" s="53" t="s">
        <v>40</v>
      </c>
      <c r="B94" s="54"/>
      <c r="C94" s="44" t="str">
        <f>C86</f>
        <v>Sami Ruohonen</v>
      </c>
      <c r="D94" s="56" t="str">
        <f>C89</f>
        <v>Jussi Mäkelä</v>
      </c>
      <c r="E94" s="37"/>
      <c r="F94" s="57"/>
      <c r="G94" s="155">
        <v>6</v>
      </c>
      <c r="H94" s="155"/>
      <c r="I94" s="155">
        <v>-10</v>
      </c>
      <c r="J94" s="155"/>
      <c r="K94" s="155">
        <v>8</v>
      </c>
      <c r="L94" s="155"/>
      <c r="M94" s="155">
        <v>7</v>
      </c>
      <c r="N94" s="155"/>
      <c r="O94" s="156"/>
      <c r="P94" s="156"/>
      <c r="Q94" s="110">
        <f t="shared" si="8"/>
        <v>3</v>
      </c>
      <c r="R94" s="111">
        <f t="shared" si="9"/>
        <v>1</v>
      </c>
      <c r="S94" t="s">
        <v>76</v>
      </c>
    </row>
    <row r="95" spans="1:20" ht="15.75">
      <c r="A95" s="35" t="s">
        <v>19</v>
      </c>
      <c r="B95" s="32"/>
      <c r="C95" s="39" t="str">
        <f>C84</f>
        <v>Arttu Pihkala</v>
      </c>
      <c r="D95" s="45" t="str">
        <f>C87</f>
        <v>Risto Pitkänen</v>
      </c>
      <c r="E95" s="103"/>
      <c r="F95" s="47"/>
      <c r="G95" s="150">
        <v>5</v>
      </c>
      <c r="H95" s="150"/>
      <c r="I95" s="150">
        <v>-7</v>
      </c>
      <c r="J95" s="150"/>
      <c r="K95" s="150">
        <v>6</v>
      </c>
      <c r="L95" s="150"/>
      <c r="M95" s="150">
        <v>-7</v>
      </c>
      <c r="N95" s="150"/>
      <c r="O95" s="151">
        <v>13</v>
      </c>
      <c r="P95" s="151"/>
      <c r="Q95" s="106">
        <f t="shared" si="8"/>
        <v>3</v>
      </c>
      <c r="R95" s="107">
        <f t="shared" si="9"/>
        <v>2</v>
      </c>
    </row>
    <row r="96" spans="1:20" ht="15.75">
      <c r="A96" s="35" t="s">
        <v>41</v>
      </c>
      <c r="B96" s="32"/>
      <c r="C96" s="44" t="str">
        <f>C85</f>
        <v>Tuomas Perkkiö</v>
      </c>
      <c r="D96" s="45" t="str">
        <f>C89</f>
        <v>Jussi Mäkelä</v>
      </c>
      <c r="E96" s="46"/>
      <c r="F96" s="47"/>
      <c r="G96" s="154">
        <v>-9</v>
      </c>
      <c r="H96" s="154"/>
      <c r="I96" s="154">
        <v>-2</v>
      </c>
      <c r="J96" s="154"/>
      <c r="K96" s="154">
        <v>8</v>
      </c>
      <c r="L96" s="154"/>
      <c r="M96" s="152">
        <v>-10</v>
      </c>
      <c r="N96" s="152"/>
      <c r="O96" s="153"/>
      <c r="P96" s="153"/>
      <c r="Q96" s="108">
        <f t="shared" si="8"/>
        <v>1</v>
      </c>
      <c r="R96" s="109">
        <f t="shared" si="9"/>
        <v>3</v>
      </c>
    </row>
    <row r="97" spans="1:18" ht="16.5" thickBot="1">
      <c r="A97" s="53" t="s">
        <v>42</v>
      </c>
      <c r="B97" s="54"/>
      <c r="C97" s="55" t="str">
        <f>C86</f>
        <v>Sami Ruohonen</v>
      </c>
      <c r="D97" s="56">
        <f>C88</f>
        <v>0</v>
      </c>
      <c r="E97" s="37"/>
      <c r="F97" s="57"/>
      <c r="G97" s="148"/>
      <c r="H97" s="148"/>
      <c r="I97" s="148"/>
      <c r="J97" s="148"/>
      <c r="K97" s="148"/>
      <c r="L97" s="148"/>
      <c r="M97" s="148"/>
      <c r="N97" s="148"/>
      <c r="O97" s="149"/>
      <c r="P97" s="149"/>
      <c r="Q97" s="110">
        <f t="shared" si="8"/>
        <v>0</v>
      </c>
      <c r="R97" s="111">
        <f t="shared" si="9"/>
        <v>0</v>
      </c>
    </row>
    <row r="98" spans="1:18" ht="15.75">
      <c r="A98" s="35" t="s">
        <v>17</v>
      </c>
      <c r="B98" s="32"/>
      <c r="C98" s="44" t="str">
        <f>C84</f>
        <v>Arttu Pihkala</v>
      </c>
      <c r="D98" s="45" t="str">
        <f>C86</f>
        <v>Sami Ruohonen</v>
      </c>
      <c r="E98" s="103"/>
      <c r="F98" s="47"/>
      <c r="G98" s="150">
        <v>6</v>
      </c>
      <c r="H98" s="150"/>
      <c r="I98" s="150">
        <v>9</v>
      </c>
      <c r="J98" s="150"/>
      <c r="K98" s="150">
        <v>-10</v>
      </c>
      <c r="L98" s="150"/>
      <c r="M98" s="150">
        <v>9</v>
      </c>
      <c r="N98" s="150"/>
      <c r="O98" s="151"/>
      <c r="P98" s="151"/>
      <c r="Q98" s="106">
        <f t="shared" si="8"/>
        <v>3</v>
      </c>
      <c r="R98" s="107">
        <f t="shared" si="9"/>
        <v>1</v>
      </c>
    </row>
    <row r="99" spans="1:18" ht="15.75">
      <c r="A99" s="35" t="s">
        <v>43</v>
      </c>
      <c r="B99" s="32"/>
      <c r="C99" s="44" t="str">
        <f>C85</f>
        <v>Tuomas Perkkiö</v>
      </c>
      <c r="D99" s="45">
        <f>C88</f>
        <v>0</v>
      </c>
      <c r="E99" s="46"/>
      <c r="F99" s="47"/>
      <c r="G99" s="154"/>
      <c r="H99" s="154"/>
      <c r="I99" s="154"/>
      <c r="J99" s="154"/>
      <c r="K99" s="154"/>
      <c r="L99" s="154"/>
      <c r="M99" s="152"/>
      <c r="N99" s="152"/>
      <c r="O99" s="153"/>
      <c r="P99" s="153"/>
      <c r="Q99" s="108">
        <f t="shared" si="8"/>
        <v>0</v>
      </c>
      <c r="R99" s="109">
        <f t="shared" si="9"/>
        <v>0</v>
      </c>
    </row>
    <row r="100" spans="1:18" ht="16.5" thickBot="1">
      <c r="A100" s="53" t="s">
        <v>44</v>
      </c>
      <c r="B100" s="54"/>
      <c r="C100" s="55" t="str">
        <f>C87</f>
        <v>Risto Pitkänen</v>
      </c>
      <c r="D100" s="56" t="str">
        <f>C89</f>
        <v>Jussi Mäkelä</v>
      </c>
      <c r="E100" s="37"/>
      <c r="F100" s="57"/>
      <c r="G100" s="148">
        <v>-12</v>
      </c>
      <c r="H100" s="148"/>
      <c r="I100" s="148">
        <v>-10</v>
      </c>
      <c r="J100" s="148"/>
      <c r="K100" s="148">
        <v>-9</v>
      </c>
      <c r="L100" s="148"/>
      <c r="M100" s="148"/>
      <c r="N100" s="148"/>
      <c r="O100" s="149"/>
      <c r="P100" s="149"/>
      <c r="Q100" s="110">
        <f t="shared" si="8"/>
        <v>0</v>
      </c>
      <c r="R100" s="111">
        <f t="shared" si="9"/>
        <v>3</v>
      </c>
    </row>
    <row r="101" spans="1:18" ht="15.75">
      <c r="A101" s="35" t="s">
        <v>45</v>
      </c>
      <c r="B101" s="32"/>
      <c r="C101" s="44" t="str">
        <f>C84</f>
        <v>Arttu Pihkala</v>
      </c>
      <c r="D101" s="45" t="str">
        <f>C89</f>
        <v>Jussi Mäkelä</v>
      </c>
      <c r="E101" s="103"/>
      <c r="F101" s="47"/>
      <c r="G101" s="150">
        <v>5</v>
      </c>
      <c r="H101" s="150"/>
      <c r="I101" s="150">
        <v>-7</v>
      </c>
      <c r="J101" s="150"/>
      <c r="K101" s="150">
        <v>7</v>
      </c>
      <c r="L101" s="150"/>
      <c r="M101" s="150">
        <v>11</v>
      </c>
      <c r="N101" s="150"/>
      <c r="O101" s="151"/>
      <c r="P101" s="151"/>
      <c r="Q101" s="106">
        <f t="shared" si="8"/>
        <v>3</v>
      </c>
      <c r="R101" s="107">
        <f t="shared" si="9"/>
        <v>1</v>
      </c>
    </row>
    <row r="102" spans="1:18" ht="15.75">
      <c r="A102" s="35" t="s">
        <v>20</v>
      </c>
      <c r="B102" s="32"/>
      <c r="C102" s="44" t="str">
        <f>C85</f>
        <v>Tuomas Perkkiö</v>
      </c>
      <c r="D102" s="45" t="str">
        <f>C86</f>
        <v>Sami Ruohonen</v>
      </c>
      <c r="E102" s="46"/>
      <c r="F102" s="47"/>
      <c r="G102" s="152">
        <v>9</v>
      </c>
      <c r="H102" s="152"/>
      <c r="I102" s="152">
        <v>9</v>
      </c>
      <c r="J102" s="152"/>
      <c r="K102" s="152">
        <v>7</v>
      </c>
      <c r="L102" s="152"/>
      <c r="M102" s="152"/>
      <c r="N102" s="152"/>
      <c r="O102" s="153"/>
      <c r="P102" s="153"/>
      <c r="Q102" s="108">
        <f t="shared" si="8"/>
        <v>3</v>
      </c>
      <c r="R102" s="109">
        <f t="shared" si="9"/>
        <v>0</v>
      </c>
    </row>
    <row r="103" spans="1:18" ht="16.5" thickBot="1">
      <c r="A103" s="53" t="s">
        <v>46</v>
      </c>
      <c r="B103" s="54"/>
      <c r="C103" s="55" t="str">
        <f>C87</f>
        <v>Risto Pitkänen</v>
      </c>
      <c r="D103" s="56">
        <f>C88</f>
        <v>0</v>
      </c>
      <c r="E103" s="37"/>
      <c r="F103" s="57"/>
      <c r="G103" s="148"/>
      <c r="H103" s="148"/>
      <c r="I103" s="148"/>
      <c r="J103" s="148"/>
      <c r="K103" s="148"/>
      <c r="L103" s="148"/>
      <c r="M103" s="148"/>
      <c r="N103" s="148"/>
      <c r="O103" s="149"/>
      <c r="P103" s="149"/>
      <c r="Q103" s="110">
        <f t="shared" si="8"/>
        <v>0</v>
      </c>
      <c r="R103" s="111">
        <f t="shared" si="9"/>
        <v>0</v>
      </c>
    </row>
    <row r="104" spans="1:18" ht="15.75">
      <c r="A104" s="35" t="s">
        <v>21</v>
      </c>
      <c r="B104" s="32"/>
      <c r="C104" s="44" t="str">
        <f>C84</f>
        <v>Arttu Pihkala</v>
      </c>
      <c r="D104" s="45" t="str">
        <f>C85</f>
        <v>Tuomas Perkkiö</v>
      </c>
      <c r="E104" s="103"/>
      <c r="F104" s="47"/>
      <c r="G104" s="150">
        <v>6</v>
      </c>
      <c r="H104" s="150"/>
      <c r="I104" s="150">
        <v>-8</v>
      </c>
      <c r="J104" s="150"/>
      <c r="K104" s="150">
        <v>-8</v>
      </c>
      <c r="L104" s="150"/>
      <c r="M104" s="150">
        <v>9</v>
      </c>
      <c r="N104" s="150"/>
      <c r="O104" s="151">
        <v>7</v>
      </c>
      <c r="P104" s="151"/>
      <c r="Q104" s="106">
        <f t="shared" si="8"/>
        <v>3</v>
      </c>
      <c r="R104" s="107">
        <f t="shared" si="9"/>
        <v>2</v>
      </c>
    </row>
    <row r="105" spans="1:18" ht="15.75">
      <c r="A105" s="35" t="s">
        <v>22</v>
      </c>
      <c r="B105" s="32"/>
      <c r="C105" s="44" t="str">
        <f>C86</f>
        <v>Sami Ruohonen</v>
      </c>
      <c r="D105" s="45" t="str">
        <f>C87</f>
        <v>Risto Pitkänen</v>
      </c>
      <c r="E105" s="46"/>
      <c r="F105" s="47"/>
      <c r="G105" s="152">
        <v>6</v>
      </c>
      <c r="H105" s="152"/>
      <c r="I105" s="152">
        <v>5</v>
      </c>
      <c r="J105" s="152"/>
      <c r="K105" s="152">
        <v>-3</v>
      </c>
      <c r="L105" s="152"/>
      <c r="M105" s="152">
        <v>-10</v>
      </c>
      <c r="N105" s="152"/>
      <c r="O105" s="153">
        <v>9</v>
      </c>
      <c r="P105" s="153"/>
      <c r="Q105" s="108">
        <f t="shared" si="8"/>
        <v>3</v>
      </c>
      <c r="R105" s="109">
        <f t="shared" si="9"/>
        <v>2</v>
      </c>
    </row>
    <row r="106" spans="1:18" ht="16.5" thickBot="1">
      <c r="A106" s="53" t="s">
        <v>47</v>
      </c>
      <c r="B106" s="54"/>
      <c r="C106" s="112">
        <f>C88</f>
        <v>0</v>
      </c>
      <c r="D106" s="113" t="str">
        <f>C89</f>
        <v>Jussi Mäkelä</v>
      </c>
      <c r="E106" s="37"/>
      <c r="F106" s="57"/>
      <c r="G106" s="148"/>
      <c r="H106" s="148"/>
      <c r="I106" s="148"/>
      <c r="J106" s="148"/>
      <c r="K106" s="148"/>
      <c r="L106" s="148"/>
      <c r="M106" s="148"/>
      <c r="N106" s="148"/>
      <c r="O106" s="149"/>
      <c r="P106" s="149"/>
      <c r="Q106" s="110">
        <f t="shared" si="8"/>
        <v>0</v>
      </c>
      <c r="R106" s="111">
        <f t="shared" si="9"/>
        <v>0</v>
      </c>
    </row>
    <row r="108" spans="1:18">
      <c r="B108" t="s">
        <v>58</v>
      </c>
    </row>
  </sheetData>
  <mergeCells count="334">
    <mergeCell ref="E4:F4"/>
    <mergeCell ref="G4:H4"/>
    <mergeCell ref="I4:J4"/>
    <mergeCell ref="K4:L4"/>
    <mergeCell ref="M4:N4"/>
    <mergeCell ref="Q4:R4"/>
    <mergeCell ref="Q5:R5"/>
    <mergeCell ref="Q6:R6"/>
    <mergeCell ref="Q7:R7"/>
    <mergeCell ref="O12:P12"/>
    <mergeCell ref="G13:H13"/>
    <mergeCell ref="I13:J13"/>
    <mergeCell ref="K13:L13"/>
    <mergeCell ref="M13:N13"/>
    <mergeCell ref="O13:P13"/>
    <mergeCell ref="Q8:R8"/>
    <mergeCell ref="G10:H10"/>
    <mergeCell ref="I10:J10"/>
    <mergeCell ref="K10:L10"/>
    <mergeCell ref="M10:N10"/>
    <mergeCell ref="O10:P10"/>
    <mergeCell ref="Q10:R10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G12:H12"/>
    <mergeCell ref="I12:J12"/>
    <mergeCell ref="K12:L12"/>
    <mergeCell ref="M12:N12"/>
    <mergeCell ref="Q20:R20"/>
    <mergeCell ref="K2:N2"/>
    <mergeCell ref="E3:G3"/>
    <mergeCell ref="H3:J3"/>
    <mergeCell ref="K3:N3"/>
    <mergeCell ref="K18:N18"/>
    <mergeCell ref="E19:G19"/>
    <mergeCell ref="H19:J19"/>
    <mergeCell ref="K19:N19"/>
    <mergeCell ref="G15:H15"/>
    <mergeCell ref="I15:J15"/>
    <mergeCell ref="K15:L15"/>
    <mergeCell ref="M15:N15"/>
    <mergeCell ref="O15:P15"/>
    <mergeCell ref="G16:H16"/>
    <mergeCell ref="I16:J16"/>
    <mergeCell ref="K16:L16"/>
    <mergeCell ref="M16:N16"/>
    <mergeCell ref="O16:P16"/>
    <mergeCell ref="G14:H14"/>
    <mergeCell ref="I14:J14"/>
    <mergeCell ref="K14:L14"/>
    <mergeCell ref="M14:N14"/>
    <mergeCell ref="O14:P14"/>
    <mergeCell ref="Q21:R21"/>
    <mergeCell ref="Q22:R22"/>
    <mergeCell ref="Q23:R23"/>
    <mergeCell ref="Q24:R24"/>
    <mergeCell ref="G26:H26"/>
    <mergeCell ref="I26:J26"/>
    <mergeCell ref="K26:L26"/>
    <mergeCell ref="M26:N26"/>
    <mergeCell ref="O26:P26"/>
    <mergeCell ref="Q26:R26"/>
    <mergeCell ref="G27:H27"/>
    <mergeCell ref="I27:J27"/>
    <mergeCell ref="K27:L27"/>
    <mergeCell ref="M27:N27"/>
    <mergeCell ref="O27:P27"/>
    <mergeCell ref="G28:H28"/>
    <mergeCell ref="I28:J28"/>
    <mergeCell ref="K28:L28"/>
    <mergeCell ref="M28:N28"/>
    <mergeCell ref="O28:P28"/>
    <mergeCell ref="G29:H29"/>
    <mergeCell ref="I29:J29"/>
    <mergeCell ref="K29:L29"/>
    <mergeCell ref="M29:N29"/>
    <mergeCell ref="O29:P29"/>
    <mergeCell ref="G30:H30"/>
    <mergeCell ref="I30:J30"/>
    <mergeCell ref="K30:L30"/>
    <mergeCell ref="M30:N30"/>
    <mergeCell ref="O30:P30"/>
    <mergeCell ref="G31:H31"/>
    <mergeCell ref="I31:J31"/>
    <mergeCell ref="K31:L31"/>
    <mergeCell ref="M31:N31"/>
    <mergeCell ref="O31:P31"/>
    <mergeCell ref="G32:H32"/>
    <mergeCell ref="I32:J32"/>
    <mergeCell ref="K32:L32"/>
    <mergeCell ref="M32:N32"/>
    <mergeCell ref="O32:P32"/>
    <mergeCell ref="K35:N35"/>
    <mergeCell ref="E36:G36"/>
    <mergeCell ref="H36:J36"/>
    <mergeCell ref="K36:N36"/>
    <mergeCell ref="E37:F37"/>
    <mergeCell ref="G37:H37"/>
    <mergeCell ref="I37:J37"/>
    <mergeCell ref="K37:L37"/>
    <mergeCell ref="M37:N37"/>
    <mergeCell ref="Q43:R43"/>
    <mergeCell ref="G44:H44"/>
    <mergeCell ref="I44:J44"/>
    <mergeCell ref="K44:L44"/>
    <mergeCell ref="M44:N44"/>
    <mergeCell ref="O44:P44"/>
    <mergeCell ref="Q37:R37"/>
    <mergeCell ref="Q38:R38"/>
    <mergeCell ref="Q39:R39"/>
    <mergeCell ref="Q40:R40"/>
    <mergeCell ref="Q41:R41"/>
    <mergeCell ref="G43:H43"/>
    <mergeCell ref="I43:J43"/>
    <mergeCell ref="K43:L43"/>
    <mergeCell ref="M43:N43"/>
    <mergeCell ref="O43:P43"/>
    <mergeCell ref="G45:H45"/>
    <mergeCell ref="I45:J45"/>
    <mergeCell ref="K45:L45"/>
    <mergeCell ref="M45:N45"/>
    <mergeCell ref="O45:P45"/>
    <mergeCell ref="G46:H46"/>
    <mergeCell ref="I46:J46"/>
    <mergeCell ref="K46:L46"/>
    <mergeCell ref="M46:N46"/>
    <mergeCell ref="O46:P46"/>
    <mergeCell ref="G47:H47"/>
    <mergeCell ref="I47:J47"/>
    <mergeCell ref="K47:L47"/>
    <mergeCell ref="M47:N47"/>
    <mergeCell ref="O47:P47"/>
    <mergeCell ref="G48:H48"/>
    <mergeCell ref="I48:J48"/>
    <mergeCell ref="K48:L48"/>
    <mergeCell ref="M48:N48"/>
    <mergeCell ref="O48:P48"/>
    <mergeCell ref="E54:G54"/>
    <mergeCell ref="H54:J54"/>
    <mergeCell ref="K54:N54"/>
    <mergeCell ref="O54:P54"/>
    <mergeCell ref="G49:H49"/>
    <mergeCell ref="I49:J49"/>
    <mergeCell ref="K49:L49"/>
    <mergeCell ref="M49:N49"/>
    <mergeCell ref="O49:P49"/>
    <mergeCell ref="H53:J53"/>
    <mergeCell ref="G63:H63"/>
    <mergeCell ref="I63:J63"/>
    <mergeCell ref="K63:L63"/>
    <mergeCell ref="M63:N63"/>
    <mergeCell ref="O63:P63"/>
    <mergeCell ref="Q63:R63"/>
    <mergeCell ref="E55:F55"/>
    <mergeCell ref="G55:H55"/>
    <mergeCell ref="I55:J55"/>
    <mergeCell ref="K55:L55"/>
    <mergeCell ref="M55:N55"/>
    <mergeCell ref="O55:P55"/>
    <mergeCell ref="G64:H64"/>
    <mergeCell ref="I64:J64"/>
    <mergeCell ref="K64:L64"/>
    <mergeCell ref="M64:N64"/>
    <mergeCell ref="O64:P64"/>
    <mergeCell ref="G65:H65"/>
    <mergeCell ref="I65:J65"/>
    <mergeCell ref="K65:L65"/>
    <mergeCell ref="M65:N65"/>
    <mergeCell ref="O65:P65"/>
    <mergeCell ref="G66:H66"/>
    <mergeCell ref="I66:J66"/>
    <mergeCell ref="K66:L66"/>
    <mergeCell ref="M66:N66"/>
    <mergeCell ref="O66:P66"/>
    <mergeCell ref="G67:H67"/>
    <mergeCell ref="I67:J67"/>
    <mergeCell ref="K67:L67"/>
    <mergeCell ref="M67:N67"/>
    <mergeCell ref="O67:P67"/>
    <mergeCell ref="G68:H68"/>
    <mergeCell ref="I68:J68"/>
    <mergeCell ref="K68:L68"/>
    <mergeCell ref="M68:N68"/>
    <mergeCell ref="O68:P68"/>
    <mergeCell ref="G69:H69"/>
    <mergeCell ref="I69:J69"/>
    <mergeCell ref="K69:L69"/>
    <mergeCell ref="M69:N69"/>
    <mergeCell ref="O69:P69"/>
    <mergeCell ref="G70:H70"/>
    <mergeCell ref="I70:J70"/>
    <mergeCell ref="K70:L70"/>
    <mergeCell ref="M70:N70"/>
    <mergeCell ref="O70:P70"/>
    <mergeCell ref="G71:H71"/>
    <mergeCell ref="I71:J71"/>
    <mergeCell ref="K71:L71"/>
    <mergeCell ref="M71:N71"/>
    <mergeCell ref="O71:P71"/>
    <mergeCell ref="G72:H72"/>
    <mergeCell ref="I72:J72"/>
    <mergeCell ref="K72:L72"/>
    <mergeCell ref="M72:N72"/>
    <mergeCell ref="O72:P72"/>
    <mergeCell ref="G73:H73"/>
    <mergeCell ref="I73:J73"/>
    <mergeCell ref="K73:L73"/>
    <mergeCell ref="M73:N73"/>
    <mergeCell ref="O73:P73"/>
    <mergeCell ref="G74:H74"/>
    <mergeCell ref="I74:J74"/>
    <mergeCell ref="K74:L74"/>
    <mergeCell ref="M74:N74"/>
    <mergeCell ref="O74:P74"/>
    <mergeCell ref="G75:H75"/>
    <mergeCell ref="I75:J75"/>
    <mergeCell ref="K75:L75"/>
    <mergeCell ref="M75:N75"/>
    <mergeCell ref="O75:P75"/>
    <mergeCell ref="G78:H78"/>
    <mergeCell ref="I78:J78"/>
    <mergeCell ref="K78:L78"/>
    <mergeCell ref="M78:N78"/>
    <mergeCell ref="O78:P78"/>
    <mergeCell ref="H81:J81"/>
    <mergeCell ref="G76:H76"/>
    <mergeCell ref="I76:J76"/>
    <mergeCell ref="K76:L76"/>
    <mergeCell ref="M76:N76"/>
    <mergeCell ref="O76:P76"/>
    <mergeCell ref="G77:H77"/>
    <mergeCell ref="I77:J77"/>
    <mergeCell ref="K77:L77"/>
    <mergeCell ref="M77:N77"/>
    <mergeCell ref="O77:P77"/>
    <mergeCell ref="G91:H91"/>
    <mergeCell ref="I91:J91"/>
    <mergeCell ref="K91:L91"/>
    <mergeCell ref="M91:N91"/>
    <mergeCell ref="O91:P91"/>
    <mergeCell ref="Q91:R91"/>
    <mergeCell ref="E82:G82"/>
    <mergeCell ref="H82:J82"/>
    <mergeCell ref="K82:N82"/>
    <mergeCell ref="O82:P82"/>
    <mergeCell ref="E83:F83"/>
    <mergeCell ref="G83:H83"/>
    <mergeCell ref="I83:J83"/>
    <mergeCell ref="K83:L83"/>
    <mergeCell ref="M83:N83"/>
    <mergeCell ref="O83:P83"/>
    <mergeCell ref="G92:H92"/>
    <mergeCell ref="I92:J92"/>
    <mergeCell ref="K92:L92"/>
    <mergeCell ref="M92:N92"/>
    <mergeCell ref="O92:P92"/>
    <mergeCell ref="G93:H93"/>
    <mergeCell ref="I93:J93"/>
    <mergeCell ref="K93:L93"/>
    <mergeCell ref="M93:N93"/>
    <mergeCell ref="O93:P93"/>
    <mergeCell ref="G94:H94"/>
    <mergeCell ref="I94:J94"/>
    <mergeCell ref="K94:L94"/>
    <mergeCell ref="M94:N94"/>
    <mergeCell ref="O94:P94"/>
    <mergeCell ref="G95:H95"/>
    <mergeCell ref="I95:J95"/>
    <mergeCell ref="K95:L95"/>
    <mergeCell ref="M95:N95"/>
    <mergeCell ref="O95:P95"/>
    <mergeCell ref="G96:H96"/>
    <mergeCell ref="I96:J96"/>
    <mergeCell ref="K96:L96"/>
    <mergeCell ref="M96:N96"/>
    <mergeCell ref="O96:P96"/>
    <mergeCell ref="G97:H97"/>
    <mergeCell ref="I97:J97"/>
    <mergeCell ref="K97:L97"/>
    <mergeCell ref="M97:N97"/>
    <mergeCell ref="O97:P97"/>
    <mergeCell ref="G98:H98"/>
    <mergeCell ref="I98:J98"/>
    <mergeCell ref="K98:L98"/>
    <mergeCell ref="M98:N98"/>
    <mergeCell ref="O98:P98"/>
    <mergeCell ref="G99:H99"/>
    <mergeCell ref="I99:J99"/>
    <mergeCell ref="K99:L99"/>
    <mergeCell ref="M99:N99"/>
    <mergeCell ref="O99:P99"/>
    <mergeCell ref="G100:H100"/>
    <mergeCell ref="I100:J100"/>
    <mergeCell ref="K100:L100"/>
    <mergeCell ref="M100:N100"/>
    <mergeCell ref="O100:P100"/>
    <mergeCell ref="G101:H101"/>
    <mergeCell ref="I101:J101"/>
    <mergeCell ref="K101:L101"/>
    <mergeCell ref="M101:N101"/>
    <mergeCell ref="O101:P101"/>
    <mergeCell ref="G102:H102"/>
    <mergeCell ref="I102:J102"/>
    <mergeCell ref="K102:L102"/>
    <mergeCell ref="M102:N102"/>
    <mergeCell ref="O102:P102"/>
    <mergeCell ref="G103:H103"/>
    <mergeCell ref="I103:J103"/>
    <mergeCell ref="K103:L103"/>
    <mergeCell ref="M103:N103"/>
    <mergeCell ref="O103:P103"/>
    <mergeCell ref="G106:H106"/>
    <mergeCell ref="I106:J106"/>
    <mergeCell ref="K106:L106"/>
    <mergeCell ref="M106:N106"/>
    <mergeCell ref="O106:P106"/>
    <mergeCell ref="G104:H104"/>
    <mergeCell ref="I104:J104"/>
    <mergeCell ref="K104:L104"/>
    <mergeCell ref="M104:N104"/>
    <mergeCell ref="O104:P104"/>
    <mergeCell ref="G105:H105"/>
    <mergeCell ref="I105:J105"/>
    <mergeCell ref="K105:L105"/>
    <mergeCell ref="M105:N105"/>
    <mergeCell ref="O105:P10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Heikkinen Esko</cp:lastModifiedBy>
  <dcterms:created xsi:type="dcterms:W3CDTF">2016-09-29T09:27:30Z</dcterms:created>
  <dcterms:modified xsi:type="dcterms:W3CDTF">2016-10-01T11:41:49Z</dcterms:modified>
</cp:coreProperties>
</file>