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nza\Downloads\"/>
    </mc:Choice>
  </mc:AlternateContent>
  <xr:revisionPtr revIDLastSave="0" documentId="13_ncr:1_{5D1879EF-FBF6-4B08-8D30-D51932273941}" xr6:coauthVersionLast="47" xr6:coauthVersionMax="47" xr10:uidLastSave="{00000000-0000-0000-0000-000000000000}"/>
  <bookViews>
    <workbookView xWindow="-110" yWindow="-110" windowWidth="19420" windowHeight="10300" xr2:uid="{DF01AB10-F1DE-46C8-910B-B4EE1D522538}"/>
  </bookViews>
  <sheets>
    <sheet name="M15 Joukkue poolit" sheetId="2" r:id="rId1"/>
    <sheet name="M15 Joukkue jatkocup" sheetId="3" r:id="rId2"/>
    <sheet name="M15 Joukkue ottelukaaviot" sheetId="4" r:id="rId3"/>
    <sheet name="N15 Joukkue poolit" sheetId="5" r:id="rId4"/>
    <sheet name="N15 Joukkue jatkocup" sheetId="6" r:id="rId5"/>
    <sheet name="N15 Joukkue ottelukaaviot" sheetId="7" r:id="rId6"/>
    <sheet name="M13 Joukkue poolit" sheetId="8" r:id="rId7"/>
    <sheet name="M13 Joukkue jatkocup" sheetId="9" r:id="rId8"/>
    <sheet name="M13 Joukkue ottelukaaviot" sheetId="10" r:id="rId9"/>
    <sheet name="N13 Joukkue poolit" sheetId="11" r:id="rId10"/>
    <sheet name="N13 Joukkue jatkocup" sheetId="12" r:id="rId11"/>
    <sheet name="N13 Joukkue ottelukaaviot" sheetId="13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8" i="13" l="1"/>
  <c r="M88" i="13"/>
  <c r="L88" i="13"/>
  <c r="K88" i="13"/>
  <c r="D88" i="13"/>
  <c r="C88" i="13"/>
  <c r="L87" i="13"/>
  <c r="N87" i="13" s="1"/>
  <c r="K87" i="13"/>
  <c r="M87" i="13" s="1"/>
  <c r="D87" i="13"/>
  <c r="C87" i="13"/>
  <c r="L86" i="13"/>
  <c r="N86" i="13" s="1"/>
  <c r="K86" i="13"/>
  <c r="M86" i="13" s="1"/>
  <c r="D86" i="13"/>
  <c r="C86" i="13"/>
  <c r="L85" i="13"/>
  <c r="N85" i="13" s="1"/>
  <c r="K85" i="13"/>
  <c r="M85" i="13" s="1"/>
  <c r="D85" i="13"/>
  <c r="C85" i="13"/>
  <c r="N84" i="13"/>
  <c r="M84" i="13"/>
  <c r="L84" i="13"/>
  <c r="K84" i="13"/>
  <c r="D84" i="13"/>
  <c r="C84" i="13"/>
  <c r="L203" i="13"/>
  <c r="N203" i="13" s="1"/>
  <c r="K203" i="13"/>
  <c r="M203" i="13" s="1"/>
  <c r="D203" i="13"/>
  <c r="C203" i="13"/>
  <c r="L202" i="13"/>
  <c r="N202" i="13" s="1"/>
  <c r="K202" i="13"/>
  <c r="M202" i="13" s="1"/>
  <c r="D202" i="13"/>
  <c r="C202" i="13"/>
  <c r="L201" i="13"/>
  <c r="N201" i="13" s="1"/>
  <c r="K201" i="13"/>
  <c r="M201" i="13" s="1"/>
  <c r="D201" i="13"/>
  <c r="C201" i="13"/>
  <c r="L200" i="13"/>
  <c r="N200" i="13" s="1"/>
  <c r="K200" i="13"/>
  <c r="M200" i="13" s="1"/>
  <c r="D200" i="13"/>
  <c r="C200" i="13"/>
  <c r="L199" i="13"/>
  <c r="N199" i="13" s="1"/>
  <c r="K199" i="13"/>
  <c r="D199" i="13"/>
  <c r="C199" i="13"/>
  <c r="L180" i="13"/>
  <c r="N180" i="13" s="1"/>
  <c r="K180" i="13"/>
  <c r="M180" i="13" s="1"/>
  <c r="D180" i="13"/>
  <c r="C180" i="13"/>
  <c r="L179" i="13"/>
  <c r="N179" i="13" s="1"/>
  <c r="K179" i="13"/>
  <c r="M179" i="13" s="1"/>
  <c r="D179" i="13"/>
  <c r="C179" i="13"/>
  <c r="L178" i="13"/>
  <c r="N178" i="13" s="1"/>
  <c r="K178" i="13"/>
  <c r="M178" i="13" s="1"/>
  <c r="D178" i="13"/>
  <c r="C178" i="13"/>
  <c r="L177" i="13"/>
  <c r="N177" i="13" s="1"/>
  <c r="K177" i="13"/>
  <c r="M177" i="13" s="1"/>
  <c r="D177" i="13"/>
  <c r="C177" i="13"/>
  <c r="L176" i="13"/>
  <c r="N176" i="13" s="1"/>
  <c r="K176" i="13"/>
  <c r="D176" i="13"/>
  <c r="C176" i="13"/>
  <c r="L157" i="13"/>
  <c r="N157" i="13" s="1"/>
  <c r="K157" i="13"/>
  <c r="M157" i="13" s="1"/>
  <c r="D157" i="13"/>
  <c r="C157" i="13"/>
  <c r="M156" i="13"/>
  <c r="L156" i="13"/>
  <c r="N156" i="13" s="1"/>
  <c r="K156" i="13"/>
  <c r="D156" i="13"/>
  <c r="C156" i="13"/>
  <c r="N155" i="13"/>
  <c r="L155" i="13"/>
  <c r="K155" i="13"/>
  <c r="M155" i="13" s="1"/>
  <c r="D155" i="13"/>
  <c r="C155" i="13"/>
  <c r="L154" i="13"/>
  <c r="N154" i="13" s="1"/>
  <c r="K154" i="13"/>
  <c r="M154" i="13" s="1"/>
  <c r="D154" i="13"/>
  <c r="C154" i="13"/>
  <c r="L153" i="13"/>
  <c r="K153" i="13"/>
  <c r="M153" i="13" s="1"/>
  <c r="D153" i="13"/>
  <c r="C153" i="13"/>
  <c r="L134" i="13"/>
  <c r="N134" i="13" s="1"/>
  <c r="K134" i="13"/>
  <c r="M134" i="13" s="1"/>
  <c r="D134" i="13"/>
  <c r="C134" i="13"/>
  <c r="L133" i="13"/>
  <c r="N133" i="13" s="1"/>
  <c r="K133" i="13"/>
  <c r="M133" i="13" s="1"/>
  <c r="D133" i="13"/>
  <c r="C133" i="13"/>
  <c r="L132" i="13"/>
  <c r="N132" i="13" s="1"/>
  <c r="K132" i="13"/>
  <c r="M132" i="13" s="1"/>
  <c r="D132" i="13"/>
  <c r="C132" i="13"/>
  <c r="L131" i="13"/>
  <c r="N131" i="13" s="1"/>
  <c r="K131" i="13"/>
  <c r="M131" i="13" s="1"/>
  <c r="D131" i="13"/>
  <c r="C131" i="13"/>
  <c r="L130" i="13"/>
  <c r="K130" i="13"/>
  <c r="D130" i="13"/>
  <c r="C130" i="13"/>
  <c r="L111" i="13"/>
  <c r="N111" i="13" s="1"/>
  <c r="K111" i="13"/>
  <c r="M111" i="13" s="1"/>
  <c r="D111" i="13"/>
  <c r="C111" i="13"/>
  <c r="L110" i="13"/>
  <c r="N110" i="13" s="1"/>
  <c r="K110" i="13"/>
  <c r="M110" i="13" s="1"/>
  <c r="D110" i="13"/>
  <c r="C110" i="13"/>
  <c r="L109" i="13"/>
  <c r="N109" i="13" s="1"/>
  <c r="K109" i="13"/>
  <c r="M109" i="13" s="1"/>
  <c r="D109" i="13"/>
  <c r="C109" i="13"/>
  <c r="L108" i="13"/>
  <c r="N108" i="13" s="1"/>
  <c r="K108" i="13"/>
  <c r="M108" i="13" s="1"/>
  <c r="D108" i="13"/>
  <c r="C108" i="13"/>
  <c r="L107" i="13"/>
  <c r="N107" i="13" s="1"/>
  <c r="K107" i="13"/>
  <c r="M107" i="13" s="1"/>
  <c r="D107" i="13"/>
  <c r="C107" i="13"/>
  <c r="L65" i="13"/>
  <c r="N65" i="13" s="1"/>
  <c r="K65" i="13"/>
  <c r="M65" i="13" s="1"/>
  <c r="D65" i="13"/>
  <c r="C65" i="13"/>
  <c r="L64" i="13"/>
  <c r="N64" i="13" s="1"/>
  <c r="K64" i="13"/>
  <c r="M64" i="13" s="1"/>
  <c r="D64" i="13"/>
  <c r="C64" i="13"/>
  <c r="L63" i="13"/>
  <c r="N63" i="13" s="1"/>
  <c r="K63" i="13"/>
  <c r="M63" i="13" s="1"/>
  <c r="D63" i="13"/>
  <c r="C63" i="13"/>
  <c r="L62" i="13"/>
  <c r="N62" i="13" s="1"/>
  <c r="K62" i="13"/>
  <c r="M62" i="13" s="1"/>
  <c r="D62" i="13"/>
  <c r="C62" i="13"/>
  <c r="L61" i="13"/>
  <c r="N61" i="13" s="1"/>
  <c r="K61" i="13"/>
  <c r="M61" i="13" s="1"/>
  <c r="D61" i="13"/>
  <c r="C61" i="13"/>
  <c r="L42" i="13"/>
  <c r="N42" i="13" s="1"/>
  <c r="K42" i="13"/>
  <c r="M42" i="13" s="1"/>
  <c r="D42" i="13"/>
  <c r="C42" i="13"/>
  <c r="L41" i="13"/>
  <c r="N41" i="13" s="1"/>
  <c r="K41" i="13"/>
  <c r="M41" i="13" s="1"/>
  <c r="D41" i="13"/>
  <c r="C41" i="13"/>
  <c r="L40" i="13"/>
  <c r="N40" i="13" s="1"/>
  <c r="K40" i="13"/>
  <c r="M40" i="13" s="1"/>
  <c r="D40" i="13"/>
  <c r="C40" i="13"/>
  <c r="L39" i="13"/>
  <c r="N39" i="13" s="1"/>
  <c r="K39" i="13"/>
  <c r="M39" i="13" s="1"/>
  <c r="D39" i="13"/>
  <c r="C39" i="13"/>
  <c r="L38" i="13"/>
  <c r="K38" i="13"/>
  <c r="M38" i="13" s="1"/>
  <c r="D38" i="13"/>
  <c r="C38" i="13"/>
  <c r="L19" i="13"/>
  <c r="N19" i="13" s="1"/>
  <c r="K19" i="13"/>
  <c r="M19" i="13" s="1"/>
  <c r="D19" i="13"/>
  <c r="C19" i="13"/>
  <c r="L18" i="13"/>
  <c r="N18" i="13" s="1"/>
  <c r="K18" i="13"/>
  <c r="M18" i="13" s="1"/>
  <c r="D18" i="13"/>
  <c r="C18" i="13"/>
  <c r="L17" i="13"/>
  <c r="N17" i="13" s="1"/>
  <c r="K17" i="13"/>
  <c r="M17" i="13" s="1"/>
  <c r="D17" i="13"/>
  <c r="C17" i="13"/>
  <c r="L16" i="13"/>
  <c r="N16" i="13" s="1"/>
  <c r="K16" i="13"/>
  <c r="M16" i="13" s="1"/>
  <c r="D16" i="13"/>
  <c r="C16" i="13"/>
  <c r="L15" i="13"/>
  <c r="N15" i="13" s="1"/>
  <c r="K15" i="13"/>
  <c r="D15" i="13"/>
  <c r="C15" i="13"/>
  <c r="L272" i="7"/>
  <c r="N272" i="7" s="1"/>
  <c r="K272" i="7"/>
  <c r="M272" i="7" s="1"/>
  <c r="D272" i="7"/>
  <c r="C272" i="7"/>
  <c r="N271" i="7"/>
  <c r="L271" i="7"/>
  <c r="K271" i="7"/>
  <c r="M271" i="7" s="1"/>
  <c r="D271" i="7"/>
  <c r="C271" i="7"/>
  <c r="L270" i="7"/>
  <c r="N270" i="7" s="1"/>
  <c r="K270" i="7"/>
  <c r="M270" i="7" s="1"/>
  <c r="D270" i="7"/>
  <c r="C270" i="7"/>
  <c r="L269" i="7"/>
  <c r="N269" i="7" s="1"/>
  <c r="K269" i="7"/>
  <c r="M269" i="7" s="1"/>
  <c r="D269" i="7"/>
  <c r="C269" i="7"/>
  <c r="L268" i="7"/>
  <c r="N268" i="7" s="1"/>
  <c r="K268" i="7"/>
  <c r="D268" i="7"/>
  <c r="C268" i="7"/>
  <c r="L249" i="7"/>
  <c r="N249" i="7" s="1"/>
  <c r="K249" i="7"/>
  <c r="M249" i="7" s="1"/>
  <c r="D249" i="7"/>
  <c r="C249" i="7"/>
  <c r="N248" i="7"/>
  <c r="L248" i="7"/>
  <c r="K248" i="7"/>
  <c r="M248" i="7" s="1"/>
  <c r="D248" i="7"/>
  <c r="C248" i="7"/>
  <c r="L247" i="7"/>
  <c r="N247" i="7" s="1"/>
  <c r="K247" i="7"/>
  <c r="M247" i="7" s="1"/>
  <c r="D247" i="7"/>
  <c r="C247" i="7"/>
  <c r="L246" i="7"/>
  <c r="N246" i="7" s="1"/>
  <c r="K246" i="7"/>
  <c r="M246" i="7" s="1"/>
  <c r="D246" i="7"/>
  <c r="C246" i="7"/>
  <c r="L245" i="7"/>
  <c r="N245" i="7" s="1"/>
  <c r="K245" i="7"/>
  <c r="D245" i="7"/>
  <c r="C245" i="7"/>
  <c r="L226" i="7"/>
  <c r="N226" i="7" s="1"/>
  <c r="K226" i="7"/>
  <c r="M226" i="7" s="1"/>
  <c r="D226" i="7"/>
  <c r="C226" i="7"/>
  <c r="N225" i="7"/>
  <c r="L225" i="7"/>
  <c r="K225" i="7"/>
  <c r="M225" i="7" s="1"/>
  <c r="D225" i="7"/>
  <c r="C225" i="7"/>
  <c r="L224" i="7"/>
  <c r="N224" i="7" s="1"/>
  <c r="K224" i="7"/>
  <c r="M224" i="7" s="1"/>
  <c r="D224" i="7"/>
  <c r="C224" i="7"/>
  <c r="L223" i="7"/>
  <c r="N223" i="7" s="1"/>
  <c r="K223" i="7"/>
  <c r="M223" i="7" s="1"/>
  <c r="D223" i="7"/>
  <c r="C223" i="7"/>
  <c r="L222" i="7"/>
  <c r="N222" i="7" s="1"/>
  <c r="K222" i="7"/>
  <c r="D222" i="7"/>
  <c r="C222" i="7"/>
  <c r="L203" i="7"/>
  <c r="N203" i="7" s="1"/>
  <c r="K203" i="7"/>
  <c r="M203" i="7" s="1"/>
  <c r="D203" i="7"/>
  <c r="C203" i="7"/>
  <c r="L202" i="7"/>
  <c r="N202" i="7" s="1"/>
  <c r="K202" i="7"/>
  <c r="M202" i="7" s="1"/>
  <c r="D202" i="7"/>
  <c r="C202" i="7"/>
  <c r="L201" i="7"/>
  <c r="N201" i="7" s="1"/>
  <c r="K201" i="7"/>
  <c r="M201" i="7" s="1"/>
  <c r="D201" i="7"/>
  <c r="C201" i="7"/>
  <c r="L200" i="7"/>
  <c r="N200" i="7" s="1"/>
  <c r="K200" i="7"/>
  <c r="M200" i="7" s="1"/>
  <c r="D200" i="7"/>
  <c r="C200" i="7"/>
  <c r="L199" i="7"/>
  <c r="N199" i="7" s="1"/>
  <c r="K199" i="7"/>
  <c r="D199" i="7"/>
  <c r="C199" i="7"/>
  <c r="L180" i="7"/>
  <c r="N180" i="7" s="1"/>
  <c r="K180" i="7"/>
  <c r="M180" i="7" s="1"/>
  <c r="D180" i="7"/>
  <c r="C180" i="7"/>
  <c r="L179" i="7"/>
  <c r="N179" i="7" s="1"/>
  <c r="K179" i="7"/>
  <c r="M179" i="7" s="1"/>
  <c r="D179" i="7"/>
  <c r="C179" i="7"/>
  <c r="L178" i="7"/>
  <c r="N178" i="7" s="1"/>
  <c r="K178" i="7"/>
  <c r="M178" i="7" s="1"/>
  <c r="D178" i="7"/>
  <c r="C178" i="7"/>
  <c r="L177" i="7"/>
  <c r="N177" i="7" s="1"/>
  <c r="K177" i="7"/>
  <c r="M177" i="7" s="1"/>
  <c r="D177" i="7"/>
  <c r="C177" i="7"/>
  <c r="L176" i="7"/>
  <c r="N176" i="7" s="1"/>
  <c r="K176" i="7"/>
  <c r="D176" i="7"/>
  <c r="C176" i="7"/>
  <c r="L157" i="7"/>
  <c r="N157" i="7" s="1"/>
  <c r="K157" i="7"/>
  <c r="M157" i="7" s="1"/>
  <c r="D157" i="7"/>
  <c r="C157" i="7"/>
  <c r="N156" i="7"/>
  <c r="L156" i="7"/>
  <c r="K156" i="7"/>
  <c r="M156" i="7" s="1"/>
  <c r="D156" i="7"/>
  <c r="C156" i="7"/>
  <c r="L155" i="7"/>
  <c r="N155" i="7" s="1"/>
  <c r="K155" i="7"/>
  <c r="M155" i="7" s="1"/>
  <c r="D155" i="7"/>
  <c r="C155" i="7"/>
  <c r="L154" i="7"/>
  <c r="N154" i="7" s="1"/>
  <c r="K154" i="7"/>
  <c r="M154" i="7" s="1"/>
  <c r="D154" i="7"/>
  <c r="C154" i="7"/>
  <c r="L153" i="7"/>
  <c r="N153" i="7" s="1"/>
  <c r="K153" i="7"/>
  <c r="D153" i="7"/>
  <c r="C153" i="7"/>
  <c r="L134" i="7"/>
  <c r="N134" i="7" s="1"/>
  <c r="K134" i="7"/>
  <c r="M134" i="7" s="1"/>
  <c r="D134" i="7"/>
  <c r="C134" i="7"/>
  <c r="N133" i="7"/>
  <c r="L133" i="7"/>
  <c r="K133" i="7"/>
  <c r="M133" i="7" s="1"/>
  <c r="D133" i="7"/>
  <c r="C133" i="7"/>
  <c r="L132" i="7"/>
  <c r="N132" i="7" s="1"/>
  <c r="K132" i="7"/>
  <c r="M132" i="7" s="1"/>
  <c r="D132" i="7"/>
  <c r="C132" i="7"/>
  <c r="L131" i="7"/>
  <c r="N131" i="7" s="1"/>
  <c r="K131" i="7"/>
  <c r="M131" i="7" s="1"/>
  <c r="D131" i="7"/>
  <c r="C131" i="7"/>
  <c r="L130" i="7"/>
  <c r="N130" i="7" s="1"/>
  <c r="K130" i="7"/>
  <c r="D130" i="7"/>
  <c r="C130" i="7"/>
  <c r="M111" i="7"/>
  <c r="L111" i="7"/>
  <c r="N111" i="7" s="1"/>
  <c r="K111" i="7"/>
  <c r="D111" i="7"/>
  <c r="C111" i="7"/>
  <c r="L110" i="7"/>
  <c r="N110" i="7" s="1"/>
  <c r="K110" i="7"/>
  <c r="M110" i="7" s="1"/>
  <c r="D110" i="7"/>
  <c r="C110" i="7"/>
  <c r="L109" i="7"/>
  <c r="N109" i="7" s="1"/>
  <c r="K109" i="7"/>
  <c r="M109" i="7" s="1"/>
  <c r="D109" i="7"/>
  <c r="C109" i="7"/>
  <c r="L108" i="7"/>
  <c r="N108" i="7" s="1"/>
  <c r="K108" i="7"/>
  <c r="M108" i="7" s="1"/>
  <c r="D108" i="7"/>
  <c r="C108" i="7"/>
  <c r="L107" i="7"/>
  <c r="N107" i="7" s="1"/>
  <c r="K107" i="7"/>
  <c r="D107" i="7"/>
  <c r="C107" i="7"/>
  <c r="M88" i="7"/>
  <c r="L88" i="7"/>
  <c r="N88" i="7" s="1"/>
  <c r="K88" i="7"/>
  <c r="D88" i="7"/>
  <c r="C88" i="7"/>
  <c r="N87" i="7"/>
  <c r="L87" i="7"/>
  <c r="K87" i="7"/>
  <c r="M87" i="7" s="1"/>
  <c r="D87" i="7"/>
  <c r="C87" i="7"/>
  <c r="L86" i="7"/>
  <c r="N86" i="7" s="1"/>
  <c r="K86" i="7"/>
  <c r="M86" i="7" s="1"/>
  <c r="D86" i="7"/>
  <c r="C86" i="7"/>
  <c r="L85" i="7"/>
  <c r="N85" i="7" s="1"/>
  <c r="K85" i="7"/>
  <c r="M85" i="7" s="1"/>
  <c r="D85" i="7"/>
  <c r="C85" i="7"/>
  <c r="L84" i="7"/>
  <c r="K84" i="7"/>
  <c r="D84" i="7"/>
  <c r="C84" i="7"/>
  <c r="L65" i="7"/>
  <c r="N65" i="7" s="1"/>
  <c r="K65" i="7"/>
  <c r="M65" i="7" s="1"/>
  <c r="D65" i="7"/>
  <c r="C65" i="7"/>
  <c r="N64" i="7"/>
  <c r="L64" i="7"/>
  <c r="K64" i="7"/>
  <c r="M64" i="7" s="1"/>
  <c r="D64" i="7"/>
  <c r="C64" i="7"/>
  <c r="L63" i="7"/>
  <c r="N63" i="7" s="1"/>
  <c r="K63" i="7"/>
  <c r="M63" i="7" s="1"/>
  <c r="D63" i="7"/>
  <c r="C63" i="7"/>
  <c r="L62" i="7"/>
  <c r="N62" i="7" s="1"/>
  <c r="K62" i="7"/>
  <c r="M62" i="7" s="1"/>
  <c r="D62" i="7"/>
  <c r="C62" i="7"/>
  <c r="L61" i="7"/>
  <c r="N61" i="7" s="1"/>
  <c r="K61" i="7"/>
  <c r="D61" i="7"/>
  <c r="C61" i="7"/>
  <c r="L42" i="7"/>
  <c r="N42" i="7" s="1"/>
  <c r="K42" i="7"/>
  <c r="M42" i="7" s="1"/>
  <c r="D42" i="7"/>
  <c r="C42" i="7"/>
  <c r="N41" i="7"/>
  <c r="L41" i="7"/>
  <c r="K41" i="7"/>
  <c r="M41" i="7" s="1"/>
  <c r="D41" i="7"/>
  <c r="C41" i="7"/>
  <c r="L40" i="7"/>
  <c r="N40" i="7" s="1"/>
  <c r="K40" i="7"/>
  <c r="M40" i="7" s="1"/>
  <c r="D40" i="7"/>
  <c r="C40" i="7"/>
  <c r="L39" i="7"/>
  <c r="N39" i="7" s="1"/>
  <c r="K39" i="7"/>
  <c r="M39" i="7" s="1"/>
  <c r="D39" i="7"/>
  <c r="C39" i="7"/>
  <c r="L38" i="7"/>
  <c r="N38" i="7" s="1"/>
  <c r="K38" i="7"/>
  <c r="D38" i="7"/>
  <c r="C38" i="7"/>
  <c r="D17" i="7"/>
  <c r="C17" i="7"/>
  <c r="L43" i="13" l="1"/>
  <c r="K20" i="13"/>
  <c r="K273" i="7"/>
  <c r="N273" i="7"/>
  <c r="K227" i="7"/>
  <c r="N227" i="7"/>
  <c r="N250" i="7"/>
  <c r="K250" i="7"/>
  <c r="K181" i="7"/>
  <c r="N181" i="7"/>
  <c r="K204" i="7"/>
  <c r="N204" i="7"/>
  <c r="K158" i="7"/>
  <c r="K66" i="7"/>
  <c r="K135" i="7"/>
  <c r="N135" i="7"/>
  <c r="K112" i="7"/>
  <c r="M107" i="7"/>
  <c r="M112" i="7" s="1"/>
  <c r="K43" i="7"/>
  <c r="N43" i="7"/>
  <c r="K89" i="7"/>
  <c r="L89" i="7"/>
  <c r="M84" i="7"/>
  <c r="M89" i="7" s="1"/>
  <c r="K181" i="13"/>
  <c r="K89" i="13"/>
  <c r="N20" i="13"/>
  <c r="N38" i="13"/>
  <c r="N43" i="13" s="1"/>
  <c r="L89" i="13"/>
  <c r="M112" i="13"/>
  <c r="K135" i="13"/>
  <c r="L158" i="13"/>
  <c r="K204" i="13"/>
  <c r="M66" i="13"/>
  <c r="L20" i="13"/>
  <c r="M89" i="13"/>
  <c r="L135" i="13"/>
  <c r="N153" i="13"/>
  <c r="N158" i="13" s="1"/>
  <c r="M15" i="13"/>
  <c r="M20" i="13" s="1"/>
  <c r="M43" i="13"/>
  <c r="M130" i="13"/>
  <c r="M135" i="13" s="1"/>
  <c r="M199" i="13"/>
  <c r="M204" i="13" s="1"/>
  <c r="M158" i="13"/>
  <c r="N181" i="13"/>
  <c r="N204" i="13"/>
  <c r="N66" i="13"/>
  <c r="N112" i="13"/>
  <c r="K66" i="13"/>
  <c r="K112" i="13"/>
  <c r="K43" i="13"/>
  <c r="K158" i="13"/>
  <c r="L204" i="13"/>
  <c r="L66" i="13"/>
  <c r="L112" i="13"/>
  <c r="L181" i="13"/>
  <c r="N89" i="13"/>
  <c r="N130" i="13"/>
  <c r="N135" i="13" s="1"/>
  <c r="M176" i="13"/>
  <c r="M181" i="13" s="1"/>
  <c r="L273" i="7"/>
  <c r="M268" i="7"/>
  <c r="M273" i="7" s="1"/>
  <c r="L250" i="7"/>
  <c r="M245" i="7"/>
  <c r="M250" i="7" s="1"/>
  <c r="J253" i="7" s="1"/>
  <c r="L227" i="7"/>
  <c r="M222" i="7"/>
  <c r="M227" i="7" s="1"/>
  <c r="L204" i="7"/>
  <c r="M199" i="7"/>
  <c r="M204" i="7" s="1"/>
  <c r="L181" i="7"/>
  <c r="M176" i="7"/>
  <c r="M181" i="7" s="1"/>
  <c r="N158" i="7"/>
  <c r="L158" i="7"/>
  <c r="M153" i="7"/>
  <c r="M158" i="7" s="1"/>
  <c r="L135" i="7"/>
  <c r="M130" i="7"/>
  <c r="M135" i="7" s="1"/>
  <c r="N112" i="7"/>
  <c r="L112" i="7"/>
  <c r="N84" i="7"/>
  <c r="N89" i="7" s="1"/>
  <c r="N66" i="7"/>
  <c r="M61" i="7"/>
  <c r="M66" i="7" s="1"/>
  <c r="L66" i="7"/>
  <c r="L43" i="7"/>
  <c r="M38" i="7"/>
  <c r="M43" i="7" s="1"/>
  <c r="J207" i="13" l="1"/>
  <c r="J46" i="13"/>
  <c r="J23" i="13"/>
  <c r="J69" i="13"/>
  <c r="J276" i="7"/>
  <c r="J230" i="7"/>
  <c r="J184" i="7"/>
  <c r="J207" i="7"/>
  <c r="J161" i="7"/>
  <c r="J69" i="7"/>
  <c r="J138" i="7"/>
  <c r="J115" i="7"/>
  <c r="J46" i="7"/>
  <c r="J92" i="7"/>
  <c r="J184" i="13"/>
  <c r="J115" i="13"/>
  <c r="J161" i="13"/>
  <c r="J138" i="13"/>
  <c r="J92" i="13"/>
  <c r="D21" i="3"/>
  <c r="D9" i="3"/>
  <c r="M362" i="10"/>
  <c r="L362" i="10"/>
  <c r="N362" i="10" s="1"/>
  <c r="K362" i="10"/>
  <c r="D362" i="10"/>
  <c r="C362" i="10"/>
  <c r="L361" i="10"/>
  <c r="N361" i="10" s="1"/>
  <c r="K361" i="10"/>
  <c r="M361" i="10" s="1"/>
  <c r="D361" i="10"/>
  <c r="C361" i="10"/>
  <c r="L360" i="10"/>
  <c r="N360" i="10" s="1"/>
  <c r="K360" i="10"/>
  <c r="M360" i="10" s="1"/>
  <c r="D360" i="10"/>
  <c r="C360" i="10"/>
  <c r="L359" i="10"/>
  <c r="N359" i="10" s="1"/>
  <c r="K359" i="10"/>
  <c r="M359" i="10" s="1"/>
  <c r="D359" i="10"/>
  <c r="C359" i="10"/>
  <c r="L358" i="10"/>
  <c r="N358" i="10" s="1"/>
  <c r="K358" i="10"/>
  <c r="D358" i="10"/>
  <c r="C358" i="10"/>
  <c r="L339" i="10"/>
  <c r="N339" i="10" s="1"/>
  <c r="K339" i="10"/>
  <c r="M339" i="10" s="1"/>
  <c r="D339" i="10"/>
  <c r="C339" i="10"/>
  <c r="L338" i="10"/>
  <c r="N338" i="10" s="1"/>
  <c r="K338" i="10"/>
  <c r="M338" i="10" s="1"/>
  <c r="D338" i="10"/>
  <c r="C338" i="10"/>
  <c r="L337" i="10"/>
  <c r="N337" i="10" s="1"/>
  <c r="K337" i="10"/>
  <c r="M337" i="10" s="1"/>
  <c r="D337" i="10"/>
  <c r="C337" i="10"/>
  <c r="L336" i="10"/>
  <c r="N336" i="10" s="1"/>
  <c r="K336" i="10"/>
  <c r="M336" i="10" s="1"/>
  <c r="D336" i="10"/>
  <c r="C336" i="10"/>
  <c r="L335" i="10"/>
  <c r="N335" i="10" s="1"/>
  <c r="K335" i="10"/>
  <c r="M335" i="10" s="1"/>
  <c r="D335" i="10"/>
  <c r="C335" i="10"/>
  <c r="N316" i="10"/>
  <c r="L316" i="10"/>
  <c r="K316" i="10"/>
  <c r="M316" i="10" s="1"/>
  <c r="D316" i="10"/>
  <c r="C316" i="10"/>
  <c r="M315" i="10"/>
  <c r="L315" i="10"/>
  <c r="N315" i="10" s="1"/>
  <c r="K315" i="10"/>
  <c r="D315" i="10"/>
  <c r="C315" i="10"/>
  <c r="L314" i="10"/>
  <c r="N314" i="10" s="1"/>
  <c r="K314" i="10"/>
  <c r="M314" i="10" s="1"/>
  <c r="D314" i="10"/>
  <c r="C314" i="10"/>
  <c r="L313" i="10"/>
  <c r="N313" i="10" s="1"/>
  <c r="K313" i="10"/>
  <c r="M313" i="10" s="1"/>
  <c r="D313" i="10"/>
  <c r="C313" i="10"/>
  <c r="L312" i="10"/>
  <c r="K312" i="10"/>
  <c r="M312" i="10" s="1"/>
  <c r="D312" i="10"/>
  <c r="C312" i="10"/>
  <c r="N293" i="10"/>
  <c r="M293" i="10"/>
  <c r="L293" i="10"/>
  <c r="K293" i="10"/>
  <c r="D293" i="10"/>
  <c r="C293" i="10"/>
  <c r="L292" i="10"/>
  <c r="N292" i="10" s="1"/>
  <c r="K292" i="10"/>
  <c r="M292" i="10" s="1"/>
  <c r="D292" i="10"/>
  <c r="C292" i="10"/>
  <c r="L291" i="10"/>
  <c r="N291" i="10" s="1"/>
  <c r="K291" i="10"/>
  <c r="M291" i="10" s="1"/>
  <c r="D291" i="10"/>
  <c r="C291" i="10"/>
  <c r="L290" i="10"/>
  <c r="N290" i="10" s="1"/>
  <c r="K290" i="10"/>
  <c r="M290" i="10" s="1"/>
  <c r="D290" i="10"/>
  <c r="C290" i="10"/>
  <c r="N289" i="10"/>
  <c r="L289" i="10"/>
  <c r="K289" i="10"/>
  <c r="D289" i="10"/>
  <c r="C289" i="10"/>
  <c r="L270" i="10"/>
  <c r="N270" i="10" s="1"/>
  <c r="K270" i="10"/>
  <c r="M270" i="10" s="1"/>
  <c r="D270" i="10"/>
  <c r="C270" i="10"/>
  <c r="L269" i="10"/>
  <c r="N269" i="10" s="1"/>
  <c r="K269" i="10"/>
  <c r="M269" i="10" s="1"/>
  <c r="D269" i="10"/>
  <c r="C269" i="10"/>
  <c r="L268" i="10"/>
  <c r="N268" i="10" s="1"/>
  <c r="K268" i="10"/>
  <c r="M268" i="10" s="1"/>
  <c r="D268" i="10"/>
  <c r="C268" i="10"/>
  <c r="L267" i="10"/>
  <c r="N267" i="10" s="1"/>
  <c r="K267" i="10"/>
  <c r="M267" i="10" s="1"/>
  <c r="D267" i="10"/>
  <c r="C267" i="10"/>
  <c r="M266" i="10"/>
  <c r="L266" i="10"/>
  <c r="N266" i="10" s="1"/>
  <c r="K266" i="10"/>
  <c r="D266" i="10"/>
  <c r="C266" i="10"/>
  <c r="L247" i="10"/>
  <c r="N247" i="10" s="1"/>
  <c r="K247" i="10"/>
  <c r="M247" i="10" s="1"/>
  <c r="D247" i="10"/>
  <c r="C247" i="10"/>
  <c r="N246" i="10"/>
  <c r="M246" i="10"/>
  <c r="L246" i="10"/>
  <c r="K246" i="10"/>
  <c r="D246" i="10"/>
  <c r="C246" i="10"/>
  <c r="L245" i="10"/>
  <c r="N245" i="10" s="1"/>
  <c r="K245" i="10"/>
  <c r="M245" i="10" s="1"/>
  <c r="D245" i="10"/>
  <c r="C245" i="10"/>
  <c r="L244" i="10"/>
  <c r="N244" i="10" s="1"/>
  <c r="K244" i="10"/>
  <c r="M244" i="10" s="1"/>
  <c r="D244" i="10"/>
  <c r="C244" i="10"/>
  <c r="L243" i="10"/>
  <c r="N243" i="10" s="1"/>
  <c r="K243" i="10"/>
  <c r="M243" i="10" s="1"/>
  <c r="D243" i="10"/>
  <c r="C243" i="10"/>
  <c r="N224" i="10"/>
  <c r="L224" i="10"/>
  <c r="K224" i="10"/>
  <c r="M224" i="10" s="1"/>
  <c r="D224" i="10"/>
  <c r="C224" i="10"/>
  <c r="M223" i="10"/>
  <c r="L223" i="10"/>
  <c r="N223" i="10" s="1"/>
  <c r="K223" i="10"/>
  <c r="D223" i="10"/>
  <c r="C223" i="10"/>
  <c r="L222" i="10"/>
  <c r="N222" i="10" s="1"/>
  <c r="K222" i="10"/>
  <c r="M222" i="10" s="1"/>
  <c r="D222" i="10"/>
  <c r="C222" i="10"/>
  <c r="L221" i="10"/>
  <c r="N221" i="10" s="1"/>
  <c r="K221" i="10"/>
  <c r="M221" i="10" s="1"/>
  <c r="D221" i="10"/>
  <c r="C221" i="10"/>
  <c r="L220" i="10"/>
  <c r="K220" i="10"/>
  <c r="M220" i="10" s="1"/>
  <c r="D220" i="10"/>
  <c r="C220" i="10"/>
  <c r="L201" i="10"/>
  <c r="N201" i="10" s="1"/>
  <c r="K201" i="10"/>
  <c r="M201" i="10" s="1"/>
  <c r="D201" i="10"/>
  <c r="C201" i="10"/>
  <c r="L200" i="10"/>
  <c r="N200" i="10" s="1"/>
  <c r="K200" i="10"/>
  <c r="M200" i="10" s="1"/>
  <c r="D200" i="10"/>
  <c r="C200" i="10"/>
  <c r="L199" i="10"/>
  <c r="N199" i="10" s="1"/>
  <c r="K199" i="10"/>
  <c r="M199" i="10" s="1"/>
  <c r="D199" i="10"/>
  <c r="C199" i="10"/>
  <c r="L198" i="10"/>
  <c r="N198" i="10" s="1"/>
  <c r="K198" i="10"/>
  <c r="M198" i="10" s="1"/>
  <c r="D198" i="10"/>
  <c r="C198" i="10"/>
  <c r="L197" i="10"/>
  <c r="N197" i="10" s="1"/>
  <c r="K197" i="10"/>
  <c r="D197" i="10"/>
  <c r="C197" i="10"/>
  <c r="L178" i="10"/>
  <c r="N178" i="10" s="1"/>
  <c r="K178" i="10"/>
  <c r="M178" i="10" s="1"/>
  <c r="D178" i="10"/>
  <c r="C178" i="10"/>
  <c r="L177" i="10"/>
  <c r="N177" i="10" s="1"/>
  <c r="K177" i="10"/>
  <c r="M177" i="10" s="1"/>
  <c r="D177" i="10"/>
  <c r="C177" i="10"/>
  <c r="L176" i="10"/>
  <c r="N176" i="10" s="1"/>
  <c r="K176" i="10"/>
  <c r="M176" i="10" s="1"/>
  <c r="D176" i="10"/>
  <c r="C176" i="10"/>
  <c r="L175" i="10"/>
  <c r="N175" i="10" s="1"/>
  <c r="K175" i="10"/>
  <c r="M175" i="10" s="1"/>
  <c r="D175" i="10"/>
  <c r="C175" i="10"/>
  <c r="L174" i="10"/>
  <c r="N174" i="10" s="1"/>
  <c r="K174" i="10"/>
  <c r="D174" i="10"/>
  <c r="C174" i="10"/>
  <c r="L155" i="10"/>
  <c r="N155" i="10" s="1"/>
  <c r="K155" i="10"/>
  <c r="M155" i="10" s="1"/>
  <c r="D155" i="10"/>
  <c r="C155" i="10"/>
  <c r="N154" i="10"/>
  <c r="L154" i="10"/>
  <c r="K154" i="10"/>
  <c r="M154" i="10" s="1"/>
  <c r="D154" i="10"/>
  <c r="C154" i="10"/>
  <c r="L153" i="10"/>
  <c r="N153" i="10" s="1"/>
  <c r="K153" i="10"/>
  <c r="M153" i="10" s="1"/>
  <c r="D153" i="10"/>
  <c r="C153" i="10"/>
  <c r="L152" i="10"/>
  <c r="N152" i="10" s="1"/>
  <c r="K152" i="10"/>
  <c r="M152" i="10" s="1"/>
  <c r="D152" i="10"/>
  <c r="C152" i="10"/>
  <c r="L151" i="10"/>
  <c r="N151" i="10" s="1"/>
  <c r="K151" i="10"/>
  <c r="D151" i="10"/>
  <c r="C151" i="10"/>
  <c r="L132" i="10"/>
  <c r="N132" i="10" s="1"/>
  <c r="K132" i="10"/>
  <c r="M132" i="10" s="1"/>
  <c r="D132" i="10"/>
  <c r="C132" i="10"/>
  <c r="M131" i="10"/>
  <c r="L131" i="10"/>
  <c r="N131" i="10" s="1"/>
  <c r="K131" i="10"/>
  <c r="D131" i="10"/>
  <c r="C131" i="10"/>
  <c r="L130" i="10"/>
  <c r="N130" i="10" s="1"/>
  <c r="K130" i="10"/>
  <c r="M130" i="10" s="1"/>
  <c r="D130" i="10"/>
  <c r="C130" i="10"/>
  <c r="L129" i="10"/>
  <c r="N129" i="10" s="1"/>
  <c r="K129" i="10"/>
  <c r="M129" i="10" s="1"/>
  <c r="D129" i="10"/>
  <c r="C129" i="10"/>
  <c r="L128" i="10"/>
  <c r="N128" i="10" s="1"/>
  <c r="K128" i="10"/>
  <c r="D128" i="10"/>
  <c r="C128" i="10"/>
  <c r="N109" i="10"/>
  <c r="L109" i="10"/>
  <c r="K109" i="10"/>
  <c r="M109" i="10" s="1"/>
  <c r="D109" i="10"/>
  <c r="C109" i="10"/>
  <c r="L108" i="10"/>
  <c r="N108" i="10" s="1"/>
  <c r="K108" i="10"/>
  <c r="M108" i="10" s="1"/>
  <c r="D108" i="10"/>
  <c r="C108" i="10"/>
  <c r="L107" i="10"/>
  <c r="N107" i="10" s="1"/>
  <c r="K107" i="10"/>
  <c r="M107" i="10" s="1"/>
  <c r="D107" i="10"/>
  <c r="C107" i="10"/>
  <c r="L106" i="10"/>
  <c r="N106" i="10" s="1"/>
  <c r="K106" i="10"/>
  <c r="M106" i="10" s="1"/>
  <c r="D106" i="10"/>
  <c r="C106" i="10"/>
  <c r="L105" i="10"/>
  <c r="K105" i="10"/>
  <c r="M105" i="10" s="1"/>
  <c r="D105" i="10"/>
  <c r="C105" i="10"/>
  <c r="M86" i="10"/>
  <c r="L86" i="10"/>
  <c r="N86" i="10" s="1"/>
  <c r="K86" i="10"/>
  <c r="D86" i="10"/>
  <c r="C86" i="10"/>
  <c r="L85" i="10"/>
  <c r="N85" i="10" s="1"/>
  <c r="K85" i="10"/>
  <c r="M85" i="10" s="1"/>
  <c r="D85" i="10"/>
  <c r="C85" i="10"/>
  <c r="L84" i="10"/>
  <c r="N84" i="10" s="1"/>
  <c r="K84" i="10"/>
  <c r="M84" i="10" s="1"/>
  <c r="D84" i="10"/>
  <c r="C84" i="10"/>
  <c r="L83" i="10"/>
  <c r="N83" i="10" s="1"/>
  <c r="K83" i="10"/>
  <c r="M83" i="10" s="1"/>
  <c r="D83" i="10"/>
  <c r="C83" i="10"/>
  <c r="L82" i="10"/>
  <c r="K82" i="10"/>
  <c r="D82" i="10"/>
  <c r="C82" i="10"/>
  <c r="L63" i="10"/>
  <c r="N63" i="10" s="1"/>
  <c r="K63" i="10"/>
  <c r="M63" i="10" s="1"/>
  <c r="D63" i="10"/>
  <c r="C63" i="10"/>
  <c r="N62" i="10"/>
  <c r="L62" i="10"/>
  <c r="K62" i="10"/>
  <c r="M62" i="10" s="1"/>
  <c r="D62" i="10"/>
  <c r="C62" i="10"/>
  <c r="L61" i="10"/>
  <c r="N61" i="10" s="1"/>
  <c r="K61" i="10"/>
  <c r="M61" i="10" s="1"/>
  <c r="D61" i="10"/>
  <c r="C61" i="10"/>
  <c r="L60" i="10"/>
  <c r="N60" i="10" s="1"/>
  <c r="K60" i="10"/>
  <c r="M60" i="10" s="1"/>
  <c r="D60" i="10"/>
  <c r="C60" i="10"/>
  <c r="L59" i="10"/>
  <c r="K59" i="10"/>
  <c r="D59" i="10"/>
  <c r="C59" i="10"/>
  <c r="L40" i="10"/>
  <c r="N40" i="10" s="1"/>
  <c r="K40" i="10"/>
  <c r="M40" i="10" s="1"/>
  <c r="D40" i="10"/>
  <c r="C40" i="10"/>
  <c r="M39" i="10"/>
  <c r="L39" i="10"/>
  <c r="N39" i="10" s="1"/>
  <c r="K39" i="10"/>
  <c r="D39" i="10"/>
  <c r="C39" i="10"/>
  <c r="L38" i="10"/>
  <c r="N38" i="10" s="1"/>
  <c r="K38" i="10"/>
  <c r="M38" i="10" s="1"/>
  <c r="D38" i="10"/>
  <c r="C38" i="10"/>
  <c r="L37" i="10"/>
  <c r="N37" i="10" s="1"/>
  <c r="K37" i="10"/>
  <c r="M37" i="10" s="1"/>
  <c r="D37" i="10"/>
  <c r="C37" i="10"/>
  <c r="L36" i="10"/>
  <c r="N36" i="10" s="1"/>
  <c r="K36" i="10"/>
  <c r="M36" i="10" s="1"/>
  <c r="D36" i="10"/>
  <c r="C36" i="10"/>
  <c r="N17" i="10"/>
  <c r="L17" i="10"/>
  <c r="K17" i="10"/>
  <c r="M17" i="10" s="1"/>
  <c r="D17" i="10"/>
  <c r="C17" i="10"/>
  <c r="L16" i="10"/>
  <c r="N16" i="10" s="1"/>
  <c r="K16" i="10"/>
  <c r="M16" i="10" s="1"/>
  <c r="D16" i="10"/>
  <c r="C16" i="10"/>
  <c r="L15" i="10"/>
  <c r="N15" i="10" s="1"/>
  <c r="K15" i="10"/>
  <c r="M15" i="10" s="1"/>
  <c r="D15" i="10"/>
  <c r="C15" i="10"/>
  <c r="L14" i="10"/>
  <c r="N14" i="10" s="1"/>
  <c r="K14" i="10"/>
  <c r="M14" i="10" s="1"/>
  <c r="D14" i="10"/>
  <c r="C14" i="10"/>
  <c r="L13" i="10"/>
  <c r="K13" i="10"/>
  <c r="M13" i="10" s="1"/>
  <c r="D13" i="10"/>
  <c r="C13" i="10"/>
  <c r="L19" i="7"/>
  <c r="N19" i="7" s="1"/>
  <c r="K19" i="7"/>
  <c r="M19" i="7" s="1"/>
  <c r="D19" i="7"/>
  <c r="C19" i="7"/>
  <c r="L18" i="7"/>
  <c r="N18" i="7" s="1"/>
  <c r="K18" i="7"/>
  <c r="M18" i="7" s="1"/>
  <c r="D18" i="7"/>
  <c r="C18" i="7"/>
  <c r="L17" i="7"/>
  <c r="N17" i="7" s="1"/>
  <c r="K17" i="7"/>
  <c r="M17" i="7" s="1"/>
  <c r="L16" i="7"/>
  <c r="N16" i="7" s="1"/>
  <c r="K16" i="7"/>
  <c r="M16" i="7" s="1"/>
  <c r="D16" i="7"/>
  <c r="C16" i="7"/>
  <c r="L15" i="7"/>
  <c r="N15" i="7" s="1"/>
  <c r="K15" i="7"/>
  <c r="M15" i="7" s="1"/>
  <c r="D15" i="7"/>
  <c r="C15" i="7"/>
  <c r="L477" i="4"/>
  <c r="N477" i="4" s="1"/>
  <c r="K477" i="4"/>
  <c r="M477" i="4" s="1"/>
  <c r="D477" i="4"/>
  <c r="C477" i="4"/>
  <c r="L476" i="4"/>
  <c r="N476" i="4" s="1"/>
  <c r="K476" i="4"/>
  <c r="M476" i="4" s="1"/>
  <c r="D476" i="4"/>
  <c r="C476" i="4"/>
  <c r="L475" i="4"/>
  <c r="N475" i="4" s="1"/>
  <c r="K475" i="4"/>
  <c r="M475" i="4" s="1"/>
  <c r="D475" i="4"/>
  <c r="C475" i="4"/>
  <c r="L474" i="4"/>
  <c r="N474" i="4" s="1"/>
  <c r="K474" i="4"/>
  <c r="M474" i="4" s="1"/>
  <c r="D474" i="4"/>
  <c r="C474" i="4"/>
  <c r="L473" i="4"/>
  <c r="N473" i="4" s="1"/>
  <c r="K473" i="4"/>
  <c r="D473" i="4"/>
  <c r="C473" i="4"/>
  <c r="L454" i="4"/>
  <c r="N454" i="4" s="1"/>
  <c r="K454" i="4"/>
  <c r="M454" i="4" s="1"/>
  <c r="D454" i="4"/>
  <c r="C454" i="4"/>
  <c r="L453" i="4"/>
  <c r="N453" i="4" s="1"/>
  <c r="K453" i="4"/>
  <c r="M453" i="4" s="1"/>
  <c r="D453" i="4"/>
  <c r="C453" i="4"/>
  <c r="L452" i="4"/>
  <c r="N452" i="4" s="1"/>
  <c r="K452" i="4"/>
  <c r="M452" i="4" s="1"/>
  <c r="D452" i="4"/>
  <c r="C452" i="4"/>
  <c r="L451" i="4"/>
  <c r="N451" i="4" s="1"/>
  <c r="K451" i="4"/>
  <c r="M451" i="4" s="1"/>
  <c r="D451" i="4"/>
  <c r="C451" i="4"/>
  <c r="L450" i="4"/>
  <c r="N450" i="4" s="1"/>
  <c r="K450" i="4"/>
  <c r="D450" i="4"/>
  <c r="C450" i="4"/>
  <c r="L431" i="4"/>
  <c r="N431" i="4" s="1"/>
  <c r="K431" i="4"/>
  <c r="M431" i="4" s="1"/>
  <c r="D431" i="4"/>
  <c r="C431" i="4"/>
  <c r="L430" i="4"/>
  <c r="N430" i="4" s="1"/>
  <c r="K430" i="4"/>
  <c r="M430" i="4" s="1"/>
  <c r="D430" i="4"/>
  <c r="C430" i="4"/>
  <c r="L429" i="4"/>
  <c r="N429" i="4" s="1"/>
  <c r="K429" i="4"/>
  <c r="M429" i="4" s="1"/>
  <c r="D429" i="4"/>
  <c r="C429" i="4"/>
  <c r="L428" i="4"/>
  <c r="N428" i="4" s="1"/>
  <c r="K428" i="4"/>
  <c r="M428" i="4" s="1"/>
  <c r="D428" i="4"/>
  <c r="C428" i="4"/>
  <c r="L427" i="4"/>
  <c r="N427" i="4" s="1"/>
  <c r="K427" i="4"/>
  <c r="D427" i="4"/>
  <c r="C427" i="4"/>
  <c r="L408" i="4"/>
  <c r="N408" i="4" s="1"/>
  <c r="K408" i="4"/>
  <c r="M408" i="4" s="1"/>
  <c r="D408" i="4"/>
  <c r="C408" i="4"/>
  <c r="L407" i="4"/>
  <c r="N407" i="4" s="1"/>
  <c r="K407" i="4"/>
  <c r="M407" i="4" s="1"/>
  <c r="D407" i="4"/>
  <c r="C407" i="4"/>
  <c r="L406" i="4"/>
  <c r="N406" i="4" s="1"/>
  <c r="K406" i="4"/>
  <c r="M406" i="4" s="1"/>
  <c r="D406" i="4"/>
  <c r="C406" i="4"/>
  <c r="L405" i="4"/>
  <c r="N405" i="4" s="1"/>
  <c r="K405" i="4"/>
  <c r="M405" i="4" s="1"/>
  <c r="D405" i="4"/>
  <c r="C405" i="4"/>
  <c r="L404" i="4"/>
  <c r="N404" i="4" s="1"/>
  <c r="K404" i="4"/>
  <c r="D404" i="4"/>
  <c r="C404" i="4"/>
  <c r="L385" i="4"/>
  <c r="N385" i="4" s="1"/>
  <c r="K385" i="4"/>
  <c r="M385" i="4" s="1"/>
  <c r="D385" i="4"/>
  <c r="C385" i="4"/>
  <c r="N384" i="4"/>
  <c r="L384" i="4"/>
  <c r="K384" i="4"/>
  <c r="M384" i="4" s="1"/>
  <c r="D384" i="4"/>
  <c r="C384" i="4"/>
  <c r="L383" i="4"/>
  <c r="N383" i="4" s="1"/>
  <c r="K383" i="4"/>
  <c r="M383" i="4" s="1"/>
  <c r="D383" i="4"/>
  <c r="C383" i="4"/>
  <c r="L382" i="4"/>
  <c r="N382" i="4" s="1"/>
  <c r="K382" i="4"/>
  <c r="M382" i="4" s="1"/>
  <c r="D382" i="4"/>
  <c r="C382" i="4"/>
  <c r="L381" i="4"/>
  <c r="N381" i="4" s="1"/>
  <c r="K381" i="4"/>
  <c r="D381" i="4"/>
  <c r="C381" i="4"/>
  <c r="L362" i="4"/>
  <c r="N362" i="4" s="1"/>
  <c r="K362" i="4"/>
  <c r="M362" i="4" s="1"/>
  <c r="D362" i="4"/>
  <c r="C362" i="4"/>
  <c r="L361" i="4"/>
  <c r="N361" i="4" s="1"/>
  <c r="K361" i="4"/>
  <c r="M361" i="4" s="1"/>
  <c r="D361" i="4"/>
  <c r="C361" i="4"/>
  <c r="L360" i="4"/>
  <c r="N360" i="4" s="1"/>
  <c r="K360" i="4"/>
  <c r="M360" i="4" s="1"/>
  <c r="D360" i="4"/>
  <c r="C360" i="4"/>
  <c r="L359" i="4"/>
  <c r="N359" i="4" s="1"/>
  <c r="K359" i="4"/>
  <c r="M359" i="4" s="1"/>
  <c r="D359" i="4"/>
  <c r="C359" i="4"/>
  <c r="L358" i="4"/>
  <c r="N358" i="4" s="1"/>
  <c r="K358" i="4"/>
  <c r="D358" i="4"/>
  <c r="C358" i="4"/>
  <c r="L339" i="4"/>
  <c r="N339" i="4" s="1"/>
  <c r="K339" i="4"/>
  <c r="M339" i="4" s="1"/>
  <c r="D339" i="4"/>
  <c r="C339" i="4"/>
  <c r="N338" i="4"/>
  <c r="M338" i="4"/>
  <c r="L338" i="4"/>
  <c r="K338" i="4"/>
  <c r="D338" i="4"/>
  <c r="C338" i="4"/>
  <c r="L337" i="4"/>
  <c r="N337" i="4" s="1"/>
  <c r="K337" i="4"/>
  <c r="M337" i="4" s="1"/>
  <c r="D337" i="4"/>
  <c r="C337" i="4"/>
  <c r="L336" i="4"/>
  <c r="N336" i="4" s="1"/>
  <c r="K336" i="4"/>
  <c r="M336" i="4" s="1"/>
  <c r="D336" i="4"/>
  <c r="C336" i="4"/>
  <c r="L335" i="4"/>
  <c r="N335" i="4" s="1"/>
  <c r="K335" i="4"/>
  <c r="M335" i="4" s="1"/>
  <c r="D335" i="4"/>
  <c r="C335" i="4"/>
  <c r="M316" i="4"/>
  <c r="L316" i="4"/>
  <c r="N316" i="4" s="1"/>
  <c r="K316" i="4"/>
  <c r="D316" i="4"/>
  <c r="C316" i="4"/>
  <c r="N315" i="4"/>
  <c r="L315" i="4"/>
  <c r="K315" i="4"/>
  <c r="M315" i="4" s="1"/>
  <c r="D315" i="4"/>
  <c r="C315" i="4"/>
  <c r="L314" i="4"/>
  <c r="N314" i="4" s="1"/>
  <c r="K314" i="4"/>
  <c r="M314" i="4" s="1"/>
  <c r="D314" i="4"/>
  <c r="C314" i="4"/>
  <c r="L313" i="4"/>
  <c r="N313" i="4" s="1"/>
  <c r="K313" i="4"/>
  <c r="M313" i="4" s="1"/>
  <c r="D313" i="4"/>
  <c r="C313" i="4"/>
  <c r="L312" i="4"/>
  <c r="K312" i="4"/>
  <c r="D312" i="4"/>
  <c r="C312" i="4"/>
  <c r="L293" i="4"/>
  <c r="N293" i="4" s="1"/>
  <c r="K293" i="4"/>
  <c r="M293" i="4" s="1"/>
  <c r="D293" i="4"/>
  <c r="C293" i="4"/>
  <c r="L292" i="4"/>
  <c r="N292" i="4" s="1"/>
  <c r="K292" i="4"/>
  <c r="M292" i="4" s="1"/>
  <c r="D292" i="4"/>
  <c r="C292" i="4"/>
  <c r="L291" i="4"/>
  <c r="N291" i="4" s="1"/>
  <c r="K291" i="4"/>
  <c r="M291" i="4" s="1"/>
  <c r="D291" i="4"/>
  <c r="C291" i="4"/>
  <c r="L290" i="4"/>
  <c r="N290" i="4" s="1"/>
  <c r="K290" i="4"/>
  <c r="M290" i="4" s="1"/>
  <c r="D290" i="4"/>
  <c r="C290" i="4"/>
  <c r="L289" i="4"/>
  <c r="N289" i="4" s="1"/>
  <c r="K289" i="4"/>
  <c r="M289" i="4" s="1"/>
  <c r="D289" i="4"/>
  <c r="C289" i="4"/>
  <c r="L270" i="4"/>
  <c r="N270" i="4" s="1"/>
  <c r="K270" i="4"/>
  <c r="M270" i="4" s="1"/>
  <c r="D270" i="4"/>
  <c r="C270" i="4"/>
  <c r="N269" i="4"/>
  <c r="L269" i="4"/>
  <c r="K269" i="4"/>
  <c r="M269" i="4" s="1"/>
  <c r="D269" i="4"/>
  <c r="C269" i="4"/>
  <c r="L268" i="4"/>
  <c r="N268" i="4" s="1"/>
  <c r="K268" i="4"/>
  <c r="M268" i="4" s="1"/>
  <c r="D268" i="4"/>
  <c r="C268" i="4"/>
  <c r="L267" i="4"/>
  <c r="N267" i="4" s="1"/>
  <c r="K267" i="4"/>
  <c r="M267" i="4" s="1"/>
  <c r="D267" i="4"/>
  <c r="C267" i="4"/>
  <c r="L266" i="4"/>
  <c r="N266" i="4" s="1"/>
  <c r="K266" i="4"/>
  <c r="D266" i="4"/>
  <c r="C266" i="4"/>
  <c r="L247" i="4"/>
  <c r="N247" i="4" s="1"/>
  <c r="K247" i="4"/>
  <c r="M247" i="4" s="1"/>
  <c r="D247" i="4"/>
  <c r="C247" i="4"/>
  <c r="M246" i="4"/>
  <c r="L246" i="4"/>
  <c r="N246" i="4" s="1"/>
  <c r="K246" i="4"/>
  <c r="D246" i="4"/>
  <c r="C246" i="4"/>
  <c r="L245" i="4"/>
  <c r="N245" i="4" s="1"/>
  <c r="K245" i="4"/>
  <c r="M245" i="4" s="1"/>
  <c r="D245" i="4"/>
  <c r="C245" i="4"/>
  <c r="L244" i="4"/>
  <c r="N244" i="4" s="1"/>
  <c r="K244" i="4"/>
  <c r="M244" i="4" s="1"/>
  <c r="D244" i="4"/>
  <c r="C244" i="4"/>
  <c r="L243" i="4"/>
  <c r="N243" i="4" s="1"/>
  <c r="K243" i="4"/>
  <c r="D243" i="4"/>
  <c r="C243" i="4"/>
  <c r="L224" i="4"/>
  <c r="N224" i="4" s="1"/>
  <c r="K224" i="4"/>
  <c r="M224" i="4" s="1"/>
  <c r="D224" i="4"/>
  <c r="C224" i="4"/>
  <c r="L223" i="4"/>
  <c r="N223" i="4" s="1"/>
  <c r="K223" i="4"/>
  <c r="M223" i="4" s="1"/>
  <c r="D223" i="4"/>
  <c r="C223" i="4"/>
  <c r="L222" i="4"/>
  <c r="N222" i="4" s="1"/>
  <c r="K222" i="4"/>
  <c r="M222" i="4" s="1"/>
  <c r="D222" i="4"/>
  <c r="C222" i="4"/>
  <c r="L221" i="4"/>
  <c r="N221" i="4" s="1"/>
  <c r="K221" i="4"/>
  <c r="M221" i="4" s="1"/>
  <c r="D221" i="4"/>
  <c r="C221" i="4"/>
  <c r="L220" i="4"/>
  <c r="N220" i="4" s="1"/>
  <c r="K220" i="4"/>
  <c r="D220" i="4"/>
  <c r="C220" i="4"/>
  <c r="N201" i="4"/>
  <c r="L201" i="4"/>
  <c r="K201" i="4"/>
  <c r="M201" i="4" s="1"/>
  <c r="D201" i="4"/>
  <c r="C201" i="4"/>
  <c r="M200" i="4"/>
  <c r="L200" i="4"/>
  <c r="N200" i="4" s="1"/>
  <c r="K200" i="4"/>
  <c r="D200" i="4"/>
  <c r="C200" i="4"/>
  <c r="L199" i="4"/>
  <c r="N199" i="4" s="1"/>
  <c r="K199" i="4"/>
  <c r="M199" i="4" s="1"/>
  <c r="D199" i="4"/>
  <c r="C199" i="4"/>
  <c r="L198" i="4"/>
  <c r="N198" i="4" s="1"/>
  <c r="K198" i="4"/>
  <c r="M198" i="4" s="1"/>
  <c r="D198" i="4"/>
  <c r="C198" i="4"/>
  <c r="L197" i="4"/>
  <c r="K197" i="4"/>
  <c r="M197" i="4" s="1"/>
  <c r="D197" i="4"/>
  <c r="C197" i="4"/>
  <c r="M178" i="4"/>
  <c r="L178" i="4"/>
  <c r="N178" i="4" s="1"/>
  <c r="K178" i="4"/>
  <c r="D178" i="4"/>
  <c r="C178" i="4"/>
  <c r="N177" i="4"/>
  <c r="L177" i="4"/>
  <c r="K177" i="4"/>
  <c r="M177" i="4" s="1"/>
  <c r="D177" i="4"/>
  <c r="C177" i="4"/>
  <c r="L176" i="4"/>
  <c r="N176" i="4" s="1"/>
  <c r="K176" i="4"/>
  <c r="M176" i="4" s="1"/>
  <c r="D176" i="4"/>
  <c r="C176" i="4"/>
  <c r="L175" i="4"/>
  <c r="N175" i="4" s="1"/>
  <c r="K175" i="4"/>
  <c r="M175" i="4" s="1"/>
  <c r="D175" i="4"/>
  <c r="C175" i="4"/>
  <c r="L174" i="4"/>
  <c r="N174" i="4" s="1"/>
  <c r="K174" i="4"/>
  <c r="D174" i="4"/>
  <c r="C174" i="4"/>
  <c r="M155" i="4"/>
  <c r="L155" i="4"/>
  <c r="N155" i="4" s="1"/>
  <c r="K155" i="4"/>
  <c r="D155" i="4"/>
  <c r="C155" i="4"/>
  <c r="N154" i="4"/>
  <c r="L154" i="4"/>
  <c r="K154" i="4"/>
  <c r="M154" i="4" s="1"/>
  <c r="D154" i="4"/>
  <c r="C154" i="4"/>
  <c r="L153" i="4"/>
  <c r="N153" i="4" s="1"/>
  <c r="K153" i="4"/>
  <c r="M153" i="4" s="1"/>
  <c r="D153" i="4"/>
  <c r="C153" i="4"/>
  <c r="L152" i="4"/>
  <c r="N152" i="4" s="1"/>
  <c r="K152" i="4"/>
  <c r="M152" i="4" s="1"/>
  <c r="D152" i="4"/>
  <c r="C152" i="4"/>
  <c r="L151" i="4"/>
  <c r="N151" i="4" s="1"/>
  <c r="K151" i="4"/>
  <c r="D151" i="4"/>
  <c r="C151" i="4"/>
  <c r="M132" i="4"/>
  <c r="L132" i="4"/>
  <c r="N132" i="4" s="1"/>
  <c r="K132" i="4"/>
  <c r="D132" i="4"/>
  <c r="C132" i="4"/>
  <c r="L131" i="4"/>
  <c r="N131" i="4" s="1"/>
  <c r="K131" i="4"/>
  <c r="M131" i="4" s="1"/>
  <c r="D131" i="4"/>
  <c r="C131" i="4"/>
  <c r="L130" i="4"/>
  <c r="N130" i="4" s="1"/>
  <c r="K130" i="4"/>
  <c r="M130" i="4" s="1"/>
  <c r="D130" i="4"/>
  <c r="C130" i="4"/>
  <c r="L129" i="4"/>
  <c r="N129" i="4" s="1"/>
  <c r="K129" i="4"/>
  <c r="M129" i="4" s="1"/>
  <c r="D129" i="4"/>
  <c r="C129" i="4"/>
  <c r="L128" i="4"/>
  <c r="N128" i="4" s="1"/>
  <c r="K128" i="4"/>
  <c r="D128" i="4"/>
  <c r="C128" i="4"/>
  <c r="L109" i="4"/>
  <c r="N109" i="4" s="1"/>
  <c r="K109" i="4"/>
  <c r="M109" i="4" s="1"/>
  <c r="D109" i="4"/>
  <c r="C109" i="4"/>
  <c r="N108" i="4"/>
  <c r="M108" i="4"/>
  <c r="L108" i="4"/>
  <c r="K108" i="4"/>
  <c r="D108" i="4"/>
  <c r="C108" i="4"/>
  <c r="L107" i="4"/>
  <c r="N107" i="4" s="1"/>
  <c r="K107" i="4"/>
  <c r="M107" i="4" s="1"/>
  <c r="D107" i="4"/>
  <c r="C107" i="4"/>
  <c r="L106" i="4"/>
  <c r="N106" i="4" s="1"/>
  <c r="K106" i="4"/>
  <c r="M106" i="4" s="1"/>
  <c r="D106" i="4"/>
  <c r="C106" i="4"/>
  <c r="L105" i="4"/>
  <c r="N105" i="4" s="1"/>
  <c r="K105" i="4"/>
  <c r="D105" i="4"/>
  <c r="C105" i="4"/>
  <c r="N86" i="4"/>
  <c r="L86" i="4"/>
  <c r="K86" i="4"/>
  <c r="M86" i="4" s="1"/>
  <c r="D86" i="4"/>
  <c r="C86" i="4"/>
  <c r="M85" i="4"/>
  <c r="L85" i="4"/>
  <c r="N85" i="4" s="1"/>
  <c r="K85" i="4"/>
  <c r="D85" i="4"/>
  <c r="C85" i="4"/>
  <c r="L84" i="4"/>
  <c r="N84" i="4" s="1"/>
  <c r="K84" i="4"/>
  <c r="M84" i="4" s="1"/>
  <c r="D84" i="4"/>
  <c r="C84" i="4"/>
  <c r="L83" i="4"/>
  <c r="N83" i="4" s="1"/>
  <c r="K83" i="4"/>
  <c r="M83" i="4" s="1"/>
  <c r="D83" i="4"/>
  <c r="C83" i="4"/>
  <c r="L82" i="4"/>
  <c r="K82" i="4"/>
  <c r="M82" i="4" s="1"/>
  <c r="D82" i="4"/>
  <c r="C82" i="4"/>
  <c r="M63" i="4"/>
  <c r="L63" i="4"/>
  <c r="N63" i="4" s="1"/>
  <c r="K63" i="4"/>
  <c r="D63" i="4"/>
  <c r="C63" i="4"/>
  <c r="N62" i="4"/>
  <c r="L62" i="4"/>
  <c r="K62" i="4"/>
  <c r="M62" i="4" s="1"/>
  <c r="D62" i="4"/>
  <c r="C62" i="4"/>
  <c r="L61" i="4"/>
  <c r="N61" i="4" s="1"/>
  <c r="K61" i="4"/>
  <c r="M61" i="4" s="1"/>
  <c r="D61" i="4"/>
  <c r="C61" i="4"/>
  <c r="L60" i="4"/>
  <c r="N60" i="4" s="1"/>
  <c r="K60" i="4"/>
  <c r="M60" i="4" s="1"/>
  <c r="D60" i="4"/>
  <c r="C60" i="4"/>
  <c r="L59" i="4"/>
  <c r="N59" i="4" s="1"/>
  <c r="K59" i="4"/>
  <c r="D59" i="4"/>
  <c r="C59" i="4"/>
  <c r="L40" i="4"/>
  <c r="N40" i="4" s="1"/>
  <c r="K40" i="4"/>
  <c r="M40" i="4" s="1"/>
  <c r="D40" i="4"/>
  <c r="C40" i="4"/>
  <c r="N39" i="4"/>
  <c r="L39" i="4"/>
  <c r="K39" i="4"/>
  <c r="M39" i="4" s="1"/>
  <c r="D39" i="4"/>
  <c r="C39" i="4"/>
  <c r="L38" i="4"/>
  <c r="N38" i="4" s="1"/>
  <c r="K38" i="4"/>
  <c r="M38" i="4" s="1"/>
  <c r="D38" i="4"/>
  <c r="C38" i="4"/>
  <c r="L37" i="4"/>
  <c r="N37" i="4" s="1"/>
  <c r="K37" i="4"/>
  <c r="M37" i="4" s="1"/>
  <c r="D37" i="4"/>
  <c r="C37" i="4"/>
  <c r="L36" i="4"/>
  <c r="N36" i="4" s="1"/>
  <c r="K36" i="4"/>
  <c r="D36" i="4"/>
  <c r="C36" i="4"/>
  <c r="L17" i="4"/>
  <c r="N17" i="4" s="1"/>
  <c r="K17" i="4"/>
  <c r="M17" i="4" s="1"/>
  <c r="D17" i="4"/>
  <c r="C17" i="4"/>
  <c r="L16" i="4"/>
  <c r="N16" i="4" s="1"/>
  <c r="K16" i="4"/>
  <c r="M16" i="4" s="1"/>
  <c r="D16" i="4"/>
  <c r="C16" i="4"/>
  <c r="L15" i="4"/>
  <c r="N15" i="4" s="1"/>
  <c r="K15" i="4"/>
  <c r="M15" i="4" s="1"/>
  <c r="D15" i="4"/>
  <c r="C15" i="4"/>
  <c r="L14" i="4"/>
  <c r="N14" i="4" s="1"/>
  <c r="K14" i="4"/>
  <c r="M14" i="4" s="1"/>
  <c r="D14" i="4"/>
  <c r="C14" i="4"/>
  <c r="L13" i="4"/>
  <c r="N13" i="4" s="1"/>
  <c r="K13" i="4"/>
  <c r="D13" i="4"/>
  <c r="C13" i="4"/>
  <c r="K363" i="10" l="1"/>
  <c r="M358" i="10"/>
  <c r="M363" i="10" s="1"/>
  <c r="M340" i="10"/>
  <c r="L317" i="10"/>
  <c r="M317" i="10"/>
  <c r="N312" i="10"/>
  <c r="N317" i="10" s="1"/>
  <c r="K271" i="10"/>
  <c r="M225" i="10"/>
  <c r="L225" i="10"/>
  <c r="N220" i="10"/>
  <c r="N225" i="10" s="1"/>
  <c r="K294" i="10"/>
  <c r="L294" i="10"/>
  <c r="N294" i="10"/>
  <c r="M289" i="10"/>
  <c r="M294" i="10" s="1"/>
  <c r="M248" i="10"/>
  <c r="K478" i="4"/>
  <c r="K133" i="10"/>
  <c r="K202" i="10"/>
  <c r="N202" i="10"/>
  <c r="L64" i="10"/>
  <c r="K64" i="10"/>
  <c r="K432" i="4"/>
  <c r="N432" i="4"/>
  <c r="L110" i="10"/>
  <c r="N105" i="10"/>
  <c r="N110" i="10" s="1"/>
  <c r="N41" i="10"/>
  <c r="M41" i="10"/>
  <c r="K179" i="10"/>
  <c r="M18" i="10"/>
  <c r="L18" i="10"/>
  <c r="N13" i="10"/>
  <c r="N18" i="10" s="1"/>
  <c r="N455" i="4"/>
  <c r="K455" i="4"/>
  <c r="K87" i="10"/>
  <c r="L87" i="10"/>
  <c r="M82" i="10"/>
  <c r="M87" i="10" s="1"/>
  <c r="K156" i="10"/>
  <c r="N156" i="10"/>
  <c r="K386" i="4"/>
  <c r="N386" i="4"/>
  <c r="K363" i="4"/>
  <c r="K409" i="4"/>
  <c r="N409" i="4"/>
  <c r="L317" i="4"/>
  <c r="K317" i="4"/>
  <c r="M312" i="4"/>
  <c r="M317" i="4" s="1"/>
  <c r="M294" i="4"/>
  <c r="N271" i="4"/>
  <c r="K271" i="4"/>
  <c r="K248" i="4"/>
  <c r="K133" i="4"/>
  <c r="M128" i="4"/>
  <c r="M133" i="4" s="1"/>
  <c r="K64" i="4"/>
  <c r="N64" i="4"/>
  <c r="M59" i="4"/>
  <c r="M64" i="4" s="1"/>
  <c r="J67" i="4" s="1"/>
  <c r="K225" i="4"/>
  <c r="K110" i="4"/>
  <c r="M202" i="4"/>
  <c r="L202" i="4"/>
  <c r="N197" i="4"/>
  <c r="N202" i="4" s="1"/>
  <c r="K41" i="4"/>
  <c r="N41" i="4"/>
  <c r="K179" i="4"/>
  <c r="M174" i="4"/>
  <c r="M179" i="4" s="1"/>
  <c r="K156" i="4"/>
  <c r="M151" i="4"/>
  <c r="M156" i="4" s="1"/>
  <c r="M87" i="4"/>
  <c r="L87" i="4"/>
  <c r="N82" i="4"/>
  <c r="N87" i="4" s="1"/>
  <c r="L20" i="7"/>
  <c r="N20" i="7"/>
  <c r="N248" i="10"/>
  <c r="N271" i="10"/>
  <c r="N340" i="10"/>
  <c r="N363" i="10"/>
  <c r="M271" i="10"/>
  <c r="K248" i="10"/>
  <c r="L271" i="10"/>
  <c r="K340" i="10"/>
  <c r="L363" i="10"/>
  <c r="K225" i="10"/>
  <c r="L248" i="10"/>
  <c r="K317" i="10"/>
  <c r="L340" i="10"/>
  <c r="N179" i="10"/>
  <c r="L202" i="10"/>
  <c r="L179" i="10"/>
  <c r="M197" i="10"/>
  <c r="M202" i="10" s="1"/>
  <c r="M174" i="10"/>
  <c r="M179" i="10" s="1"/>
  <c r="M110" i="10"/>
  <c r="N133" i="10"/>
  <c r="L156" i="10"/>
  <c r="K18" i="10"/>
  <c r="L41" i="10"/>
  <c r="M59" i="10"/>
  <c r="M64" i="10" s="1"/>
  <c r="N82" i="10"/>
  <c r="N87" i="10" s="1"/>
  <c r="K110" i="10"/>
  <c r="L133" i="10"/>
  <c r="M151" i="10"/>
  <c r="M156" i="10" s="1"/>
  <c r="K41" i="10"/>
  <c r="N59" i="10"/>
  <c r="N64" i="10" s="1"/>
  <c r="M128" i="10"/>
  <c r="M133" i="10" s="1"/>
  <c r="M20" i="7"/>
  <c r="K20" i="7"/>
  <c r="N478" i="4"/>
  <c r="L478" i="4"/>
  <c r="M473" i="4"/>
  <c r="M478" i="4" s="1"/>
  <c r="L455" i="4"/>
  <c r="M450" i="4"/>
  <c r="M455" i="4" s="1"/>
  <c r="L432" i="4"/>
  <c r="M427" i="4"/>
  <c r="M432" i="4" s="1"/>
  <c r="L409" i="4"/>
  <c r="M404" i="4"/>
  <c r="M409" i="4" s="1"/>
  <c r="L386" i="4"/>
  <c r="M381" i="4"/>
  <c r="M386" i="4" s="1"/>
  <c r="N363" i="4"/>
  <c r="L363" i="4"/>
  <c r="M358" i="4"/>
  <c r="M363" i="4" s="1"/>
  <c r="M340" i="4"/>
  <c r="N340" i="4"/>
  <c r="K340" i="4"/>
  <c r="L340" i="4"/>
  <c r="N294" i="4"/>
  <c r="N312" i="4"/>
  <c r="N317" i="4" s="1"/>
  <c r="K294" i="4"/>
  <c r="L294" i="4"/>
  <c r="N248" i="4"/>
  <c r="L271" i="4"/>
  <c r="L248" i="4"/>
  <c r="M266" i="4"/>
  <c r="M271" i="4" s="1"/>
  <c r="M243" i="4"/>
  <c r="M248" i="4" s="1"/>
  <c r="N225" i="4"/>
  <c r="K202" i="4"/>
  <c r="L225" i="4"/>
  <c r="M220" i="4"/>
  <c r="M225" i="4" s="1"/>
  <c r="N179" i="4"/>
  <c r="L179" i="4"/>
  <c r="N156" i="4"/>
  <c r="L156" i="4"/>
  <c r="N110" i="4"/>
  <c r="N133" i="4"/>
  <c r="L133" i="4"/>
  <c r="L110" i="4"/>
  <c r="M105" i="4"/>
  <c r="M110" i="4" s="1"/>
  <c r="K87" i="4"/>
  <c r="L64" i="4"/>
  <c r="L41" i="4"/>
  <c r="M36" i="4"/>
  <c r="M41" i="4" s="1"/>
  <c r="K18" i="4"/>
  <c r="M13" i="4"/>
  <c r="M18" i="4" s="1"/>
  <c r="N18" i="4"/>
  <c r="L18" i="4"/>
  <c r="J366" i="10" l="1"/>
  <c r="J343" i="10"/>
  <c r="J320" i="10"/>
  <c r="J274" i="10"/>
  <c r="J228" i="10"/>
  <c r="J297" i="10"/>
  <c r="J251" i="10"/>
  <c r="J481" i="4"/>
  <c r="J136" i="10"/>
  <c r="J205" i="10"/>
  <c r="J435" i="4"/>
  <c r="J44" i="10"/>
  <c r="J182" i="10"/>
  <c r="J21" i="10"/>
  <c r="J458" i="4"/>
  <c r="J159" i="10"/>
  <c r="J389" i="4"/>
  <c r="J366" i="4"/>
  <c r="J412" i="4"/>
  <c r="J297" i="4"/>
  <c r="J274" i="4"/>
  <c r="J251" i="4"/>
  <c r="J228" i="4"/>
  <c r="J113" i="4"/>
  <c r="J205" i="4"/>
  <c r="J44" i="4"/>
  <c r="J23" i="7"/>
  <c r="J182" i="4"/>
  <c r="J159" i="4"/>
  <c r="J90" i="4"/>
  <c r="J67" i="10"/>
  <c r="J90" i="10"/>
  <c r="J113" i="10"/>
  <c r="J343" i="4"/>
  <c r="J320" i="4"/>
  <c r="J136" i="4"/>
  <c r="J21" i="4"/>
</calcChain>
</file>

<file path=xl/sharedStrings.xml><?xml version="1.0" encoding="utf-8"?>
<sst xmlns="http://schemas.openxmlformats.org/spreadsheetml/2006/main" count="2992" uniqueCount="214">
  <si>
    <t>Pooli A</t>
  </si>
  <si>
    <t>Voitot</t>
  </si>
  <si>
    <t>Erät</t>
  </si>
  <si>
    <t>Pisteet</t>
  </si>
  <si>
    <t>Sija</t>
  </si>
  <si>
    <t>PT Espoo</t>
  </si>
  <si>
    <t>Tuomari</t>
  </si>
  <si>
    <t>Pooli B</t>
  </si>
  <si>
    <t>OPT-86 3</t>
  </si>
  <si>
    <t>Pooli C</t>
  </si>
  <si>
    <t>OPT-86 2</t>
  </si>
  <si>
    <t>TIP-70 2</t>
  </si>
  <si>
    <t>1-3</t>
  </si>
  <si>
    <t>2-4</t>
  </si>
  <si>
    <t>1-4</t>
  </si>
  <si>
    <t>2-3</t>
  </si>
  <si>
    <t>1-2</t>
  </si>
  <si>
    <t>3-4</t>
  </si>
  <si>
    <t>JUNIORI-SM</t>
  </si>
  <si>
    <t>M15 Joukkue</t>
  </si>
  <si>
    <t>18.3.2023</t>
  </si>
  <si>
    <t>TuPy</t>
  </si>
  <si>
    <t>PT Jyväskylä 2</t>
  </si>
  <si>
    <t>KuPTS 2</t>
  </si>
  <si>
    <t>Tulos</t>
  </si>
  <si>
    <t>1. ottelu</t>
  </si>
  <si>
    <t>2. ottelu</t>
  </si>
  <si>
    <t>3. ottelu</t>
  </si>
  <si>
    <t>4. ottelu</t>
  </si>
  <si>
    <t>5. ottelu</t>
  </si>
  <si>
    <t>Järjestys</t>
  </si>
  <si>
    <t>PT Jyväskylä 1</t>
  </si>
  <si>
    <t>KuPTS 1</t>
  </si>
  <si>
    <t>PT Jyväskylä 3</t>
  </si>
  <si>
    <t>PT Jyväskylä 4</t>
  </si>
  <si>
    <t>TIP-70</t>
  </si>
  <si>
    <t>Nimi</t>
  </si>
  <si>
    <t>OPT-86 1</t>
  </si>
  <si>
    <t>B2</t>
  </si>
  <si>
    <t>C2</t>
  </si>
  <si>
    <t>A1</t>
  </si>
  <si>
    <t>B1</t>
  </si>
  <si>
    <t>C1</t>
  </si>
  <si>
    <t>A2</t>
  </si>
  <si>
    <t>TIP-70 1</t>
  </si>
  <si>
    <t>PT Espoo 2</t>
  </si>
  <si>
    <t>MBF</t>
  </si>
  <si>
    <t>PT Espoo 1</t>
  </si>
  <si>
    <t>KILPAILU</t>
  </si>
  <si>
    <t>JÄRJESTÄJÄ</t>
  </si>
  <si>
    <t>LUOKKA</t>
  </si>
  <si>
    <t>Päivämäärä</t>
  </si>
  <si>
    <t>Klo</t>
  </si>
  <si>
    <t>Koti</t>
  </si>
  <si>
    <t>Vieras</t>
  </si>
  <si>
    <t>A</t>
  </si>
  <si>
    <t>X</t>
  </si>
  <si>
    <t>B</t>
  </si>
  <si>
    <t>Y</t>
  </si>
  <si>
    <t>C</t>
  </si>
  <si>
    <t>Z</t>
  </si>
  <si>
    <t>Ottelut</t>
  </si>
  <si>
    <t>K</t>
  </si>
  <si>
    <t>V</t>
  </si>
  <si>
    <t>A-X</t>
  </si>
  <si>
    <t>B-Y</t>
  </si>
  <si>
    <t>C-Z</t>
  </si>
  <si>
    <t>A-Y</t>
  </si>
  <si>
    <t>B-X</t>
  </si>
  <si>
    <t>Allekirjoitukset</t>
  </si>
  <si>
    <t>Kotijoukkue</t>
  </si>
  <si>
    <t>Vierasjoukkue</t>
  </si>
  <si>
    <t>Voittaja</t>
  </si>
  <si>
    <t>Suomen Pöytätennisliitto</t>
  </si>
  <si>
    <t>M15 Joukkue (Pooli A, 1-3)</t>
  </si>
  <si>
    <t>M15 Joukkue (Pooli A, 2-3)</t>
  </si>
  <si>
    <t>M15 Joukkue (Pooli A, 1-2)</t>
  </si>
  <si>
    <t>Jos joukkue pelaa kahdella pelaajalla, sen on jätettävä vapaaksi paikka A tai Y
Jos molemmat joukkueet pelaavat kahdella pelaajalla, paikat C ja Z jätetään vapaiksi</t>
  </si>
  <si>
    <t>M15 Joukkue (Pooli B, 1-3)</t>
  </si>
  <si>
    <t>M15 Joukkue (Pooli B, 2-3)</t>
  </si>
  <si>
    <t>M15 Joukkue (Pooli B, 1-2)</t>
  </si>
  <si>
    <t>M15 Joukkue (Pooli C, 1-3)</t>
  </si>
  <si>
    <t>M15 Joukkue (Pooli C, 2-4)</t>
  </si>
  <si>
    <t>M15 Joukkue (Pooli C, 1-4)</t>
  </si>
  <si>
    <t>M15 Joukkue (Pooli C, 2-3)</t>
  </si>
  <si>
    <t>M15 Joukkue (Pooli C, 1-2)</t>
  </si>
  <si>
    <t>M15 Joukkue (Pooli C, 3-4)</t>
  </si>
  <si>
    <t>M15 Joukkue (Jatkocup, 1. kierros)</t>
  </si>
  <si>
    <t>M15 Joukkue (Jatkocup, puolivälierä)</t>
  </si>
  <si>
    <t>M15 Joukkue (Jatkocup, välierä)</t>
  </si>
  <si>
    <t>M15 Joukkue (Jatkocup, finaali)</t>
  </si>
  <si>
    <t>PT Sherwood 2</t>
  </si>
  <si>
    <t>PT Jyväskylä</t>
  </si>
  <si>
    <t>PTS Sherwood 1</t>
  </si>
  <si>
    <t>KoKu</t>
  </si>
  <si>
    <t>N15 Joukkue</t>
  </si>
  <si>
    <t>N15 Joukkue (Pooli A, 1-3)</t>
  </si>
  <si>
    <t>N15 Joukkue (Pooli A, 2-3)</t>
  </si>
  <si>
    <t>N15 Joukkue (Pooli A, 1-2)</t>
  </si>
  <si>
    <t>N15 Joukkue (Pooli B, 1-3)</t>
  </si>
  <si>
    <t>N15 Joukkue (Pooli B, 2-4)</t>
  </si>
  <si>
    <t>N15 Joukkue (Pooli B, 1-4)</t>
  </si>
  <si>
    <t>N15 Joukkue (Pooli B, 2-3)</t>
  </si>
  <si>
    <t>N15 Joukkue (Pooli B, 1-2)</t>
  </si>
  <si>
    <t>N15 Joukkue (Pooli B, 3-4)</t>
  </si>
  <si>
    <t>N15 Joukkue (Jatkocup, välierä)</t>
  </si>
  <si>
    <t>N15 Joukkue (Jatkocup, finaali)</t>
  </si>
  <si>
    <t>M13 Joukkue</t>
  </si>
  <si>
    <t>HIK</t>
  </si>
  <si>
    <t>PT 75</t>
  </si>
  <si>
    <t>PTS Sherwood 2</t>
  </si>
  <si>
    <t>M13 Joukkue (Pooli A, 1-3)</t>
  </si>
  <si>
    <t>M13 Joukkue (Pooli A, 2-3)</t>
  </si>
  <si>
    <t>M13 Joukkue (Pooli A, 1-2)</t>
  </si>
  <si>
    <t>M13 Joukkue (Pooli B, 1-3)</t>
  </si>
  <si>
    <t>M13 Joukkue (Pooli B, 2-3)</t>
  </si>
  <si>
    <t>M13 Joukkue (Pooli B, 1-2)</t>
  </si>
  <si>
    <t>M13 Joukkue (Pooli C, 1-3)</t>
  </si>
  <si>
    <t>M13 Joukkue (Pooli C, 2-3)</t>
  </si>
  <si>
    <t>M13 Joukkue (Pooli C, 1-2)</t>
  </si>
  <si>
    <t>M13 Joukkue (Jatkocup, puolivälierä)</t>
  </si>
  <si>
    <t>M13 Joukkue (Jatkocup, välierä)</t>
  </si>
  <si>
    <t>M13 Joukkue (Jatkocup, finaali)</t>
  </si>
  <si>
    <t>N13 Joukkue</t>
  </si>
  <si>
    <t>Nelinpeli</t>
  </si>
  <si>
    <t>NP</t>
  </si>
  <si>
    <t>N13 Joukkue (Pooli A, 1-3)</t>
  </si>
  <si>
    <t>N13 Joukkue (Pooli A, 2-3)</t>
  </si>
  <si>
    <t>N13 Joukkue (Pooli A, 1-2)</t>
  </si>
  <si>
    <t>N13 Joukkue (Pooli B, 1-3)</t>
  </si>
  <si>
    <t>N13 Joukkue (Pooli B, 2-3)</t>
  </si>
  <si>
    <t>N13 Joukkue (Pooli B, 1-2)</t>
  </si>
  <si>
    <t>N13 Joukkue (Jatkocup, välierä)</t>
  </si>
  <si>
    <t>N13 Joukkue (Jatkocup, finaali)</t>
  </si>
  <si>
    <t>PT Sherwood 1</t>
  </si>
  <si>
    <t>PTS Jyväskylä</t>
  </si>
  <si>
    <t>Södergård Patrik</t>
  </si>
  <si>
    <t>Girlea Mihai</t>
  </si>
  <si>
    <t>Kemppainen Lenni</t>
  </si>
  <si>
    <t>Kokkonen Noel</t>
  </si>
  <si>
    <t>Niskanen Samu</t>
  </si>
  <si>
    <t>Leppänen Konsta</t>
  </si>
  <si>
    <t>3-0</t>
  </si>
  <si>
    <t>3-1</t>
  </si>
  <si>
    <t>Koli Olli</t>
  </si>
  <si>
    <t>Ahlholm Alvar</t>
  </si>
  <si>
    <t>Sibelius Oskar</t>
  </si>
  <si>
    <t>Räsänen Elmeri</t>
  </si>
  <si>
    <t>Halmepuro Toivo</t>
  </si>
  <si>
    <t>Hämäläinen Niko</t>
  </si>
  <si>
    <t>Koivumäki Jimi</t>
  </si>
  <si>
    <t>Lehtosaari Niko</t>
  </si>
  <si>
    <t>Koivumäki Joel</t>
  </si>
  <si>
    <t>Lehtinen Aapo</t>
  </si>
  <si>
    <t>Luomakoski Taneli</t>
  </si>
  <si>
    <t>Vilppula Luuka</t>
  </si>
  <si>
    <t>Åvist Aapo</t>
  </si>
  <si>
    <t>Hyttinen Eetu</t>
  </si>
  <si>
    <t>Lampinen Kaarlo</t>
  </si>
  <si>
    <t>Moilanen Olavi</t>
  </si>
  <si>
    <t>Ylinen Aki</t>
  </si>
  <si>
    <t>Korkiavuori Aatu</t>
  </si>
  <si>
    <t>Ylinen Sonja</t>
  </si>
  <si>
    <t>Yang Yixin</t>
  </si>
  <si>
    <t>Hiekkanen Essi</t>
  </si>
  <si>
    <t>Kuhanen Elsa</t>
  </si>
  <si>
    <t>Kadar Kamilla</t>
  </si>
  <si>
    <t>Räisänen Sofia</t>
  </si>
  <si>
    <t>Stråhlman Tea</t>
  </si>
  <si>
    <t>Stråhlman Ann-Cathrine</t>
  </si>
  <si>
    <t>Laitinen Nuutti</t>
  </si>
  <si>
    <t>Sipiläinen Severi</t>
  </si>
  <si>
    <t>Mäntylä Antti</t>
  </si>
  <si>
    <t>Perkkiö Lenni</t>
  </si>
  <si>
    <t>Mäkelä Eetu</t>
  </si>
  <si>
    <t>Niemelä Konsta</t>
  </si>
  <si>
    <t>0-3</t>
  </si>
  <si>
    <t>PTS Sherwood</t>
  </si>
  <si>
    <t>Vuorinen Sohvi</t>
  </si>
  <si>
    <t>Saarto Viola</t>
  </si>
  <si>
    <t>Turi Emily</t>
  </si>
  <si>
    <t>Turi Sanni</t>
  </si>
  <si>
    <t>Suomalainen Sandra</t>
  </si>
  <si>
    <t>Hietalahti Iina</t>
  </si>
  <si>
    <t>3-2</t>
  </si>
  <si>
    <t>1.</t>
  </si>
  <si>
    <t>2.</t>
  </si>
  <si>
    <t>3.</t>
  </si>
  <si>
    <t>4.</t>
  </si>
  <si>
    <t>Karjalainen Niklas</t>
  </si>
  <si>
    <t>Oinas Luka</t>
  </si>
  <si>
    <t>Vuoti Henrik</t>
  </si>
  <si>
    <t>Lehtola Lassi</t>
  </si>
  <si>
    <t>Viherlaiho Leon</t>
  </si>
  <si>
    <t>Stråhlman Lars-Wilmer</t>
  </si>
  <si>
    <t>Afanassiev Yuri</t>
  </si>
  <si>
    <t>Kokko Joonas</t>
  </si>
  <si>
    <t>Sell Ilari</t>
  </si>
  <si>
    <t>Farin Onni</t>
  </si>
  <si>
    <t>Sammalkorpi Sisu</t>
  </si>
  <si>
    <t>Köhler Andreas</t>
  </si>
  <si>
    <t>Kiviluoto Oiva</t>
  </si>
  <si>
    <t>Petal Lev</t>
  </si>
  <si>
    <t>Juutilainen Tomi</t>
  </si>
  <si>
    <t>Valli Daan</t>
  </si>
  <si>
    <t>Nissinen Jaakko</t>
  </si>
  <si>
    <t>Lehtosaari Luka</t>
  </si>
  <si>
    <t>Sjöholm Jesper</t>
  </si>
  <si>
    <t>Mattsson Daniel</t>
  </si>
  <si>
    <t>Danielsson Alex</t>
  </si>
  <si>
    <t>Klemetz Leo</t>
  </si>
  <si>
    <t>Leivo Niklas</t>
  </si>
  <si>
    <t>Stråhlman Noella</t>
  </si>
  <si>
    <t>Lavonius Jerry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</si>
</sst>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"/>
    <numFmt numFmtId="165" formatCode="hh:mm"/>
    <numFmt numFmtId="166" formatCode="0_)"/>
  </numFmts>
  <fonts count="15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2"/>
      <name val="SWISS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name val="Courier New"/>
      <family val="3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31"/>
      </patternFill>
    </fill>
    <fill>
      <patternFill patternType="solid">
        <fgColor theme="7" tint="0.59999389629810485"/>
        <bgColor indexed="31"/>
      </patternFill>
    </fill>
    <fill>
      <patternFill patternType="solid">
        <fgColor indexed="22"/>
        <bgColor indexed="31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166" fontId="3" fillId="0" borderId="0"/>
    <xf numFmtId="0" fontId="2" fillId="0" borderId="0"/>
    <xf numFmtId="0" fontId="7" fillId="0" borderId="0"/>
    <xf numFmtId="0" fontId="6" fillId="0" borderId="0"/>
    <xf numFmtId="0" fontId="5" fillId="0" borderId="0" applyNumberFormat="0" applyFill="0" applyBorder="0" applyAlignment="0" applyProtection="0"/>
  </cellStyleXfs>
  <cellXfs count="186">
    <xf numFmtId="0" fontId="0" fillId="0" borderId="0" xfId="0"/>
    <xf numFmtId="49" fontId="0" fillId="0" borderId="41" xfId="0" applyNumberFormat="1" applyBorder="1" applyAlignment="1">
      <alignment horizontal="left"/>
    </xf>
    <xf numFmtId="49" fontId="0" fillId="0" borderId="2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9" xfId="0" applyNumberFormat="1" applyBorder="1" applyAlignment="1">
      <alignment horizontal="left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8" fillId="0" borderId="46" xfId="0" applyNumberFormat="1" applyFont="1" applyBorder="1" applyAlignment="1">
      <alignment horizontal="left"/>
    </xf>
    <xf numFmtId="49" fontId="9" fillId="0" borderId="0" xfId="0" applyNumberFormat="1" applyFont="1" applyAlignment="1">
      <alignment horizontal="center"/>
    </xf>
    <xf numFmtId="49" fontId="9" fillId="0" borderId="47" xfId="0" applyNumberFormat="1" applyFont="1" applyBorder="1" applyAlignment="1">
      <alignment horizontal="left"/>
    </xf>
    <xf numFmtId="49" fontId="9" fillId="0" borderId="48" xfId="0" applyNumberFormat="1" applyFont="1" applyBorder="1" applyAlignment="1">
      <alignment horizontal="left"/>
    </xf>
    <xf numFmtId="49" fontId="8" fillId="0" borderId="11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left"/>
    </xf>
    <xf numFmtId="49" fontId="8" fillId="0" borderId="11" xfId="0" applyNumberFormat="1" applyFont="1" applyBorder="1" applyAlignment="1">
      <alignment horizontal="center"/>
    </xf>
    <xf numFmtId="49" fontId="8" fillId="0" borderId="16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left"/>
    </xf>
    <xf numFmtId="0" fontId="9" fillId="0" borderId="11" xfId="0" applyFont="1" applyBorder="1" applyAlignment="1">
      <alignment horizontal="center"/>
    </xf>
    <xf numFmtId="49" fontId="9" fillId="0" borderId="11" xfId="0" applyNumberFormat="1" applyFont="1" applyBorder="1" applyAlignment="1">
      <alignment horizontal="center"/>
    </xf>
    <xf numFmtId="49" fontId="9" fillId="0" borderId="16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9" fontId="9" fillId="0" borderId="43" xfId="0" applyNumberFormat="1" applyFont="1" applyBorder="1" applyAlignment="1">
      <alignment horizontal="center" vertical="center"/>
    </xf>
    <xf numFmtId="49" fontId="9" fillId="0" borderId="43" xfId="0" applyNumberFormat="1" applyFont="1" applyBorder="1" applyAlignment="1">
      <alignment horizontal="left"/>
    </xf>
    <xf numFmtId="49" fontId="9" fillId="0" borderId="42" xfId="0" applyNumberFormat="1" applyFont="1" applyBorder="1" applyAlignment="1">
      <alignment horizontal="center"/>
    </xf>
    <xf numFmtId="49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49" fontId="9" fillId="0" borderId="41" xfId="0" applyNumberFormat="1" applyFont="1" applyBorder="1" applyAlignment="1">
      <alignment horizontal="left"/>
    </xf>
    <xf numFmtId="49" fontId="9" fillId="0" borderId="0" xfId="0" applyNumberFormat="1" applyFont="1" applyAlignment="1">
      <alignment horizontal="left"/>
    </xf>
    <xf numFmtId="2" fontId="9" fillId="0" borderId="11" xfId="0" applyNumberFormat="1" applyFont="1" applyBorder="1" applyAlignment="1">
      <alignment horizontal="center"/>
    </xf>
    <xf numFmtId="2" fontId="9" fillId="0" borderId="16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49" fontId="9" fillId="0" borderId="49" xfId="0" applyNumberFormat="1" applyFont="1" applyBorder="1" applyAlignment="1">
      <alignment horizontal="center"/>
    </xf>
    <xf numFmtId="49" fontId="9" fillId="0" borderId="50" xfId="0" applyNumberFormat="1" applyFont="1" applyBorder="1" applyAlignment="1">
      <alignment horizontal="center"/>
    </xf>
    <xf numFmtId="49" fontId="9" fillId="0" borderId="51" xfId="0" applyNumberFormat="1" applyFont="1" applyBorder="1" applyAlignment="1">
      <alignment horizontal="center"/>
    </xf>
    <xf numFmtId="49" fontId="0" fillId="0" borderId="11" xfId="0" applyNumberFormat="1" applyBorder="1" applyAlignment="1">
      <alignment horizontal="left"/>
    </xf>
    <xf numFmtId="49" fontId="0" fillId="4" borderId="11" xfId="0" applyNumberFormat="1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49" fontId="0" fillId="4" borderId="11" xfId="0" applyNumberFormat="1" applyFill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49" fontId="0" fillId="0" borderId="17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0" fillId="0" borderId="53" xfId="0" applyNumberFormat="1" applyBorder="1" applyAlignment="1">
      <alignment horizontal="center"/>
    </xf>
    <xf numFmtId="49" fontId="0" fillId="0" borderId="23" xfId="0" applyNumberFormat="1" applyBorder="1"/>
    <xf numFmtId="0" fontId="0" fillId="0" borderId="11" xfId="0" applyBorder="1" applyAlignment="1">
      <alignment horizontal="center"/>
    </xf>
    <xf numFmtId="0" fontId="0" fillId="0" borderId="23" xfId="0" applyBorder="1"/>
    <xf numFmtId="49" fontId="0" fillId="0" borderId="23" xfId="0" applyNumberFormat="1" applyBorder="1" applyAlignment="1">
      <alignment horizontal="left"/>
    </xf>
    <xf numFmtId="49" fontId="0" fillId="0" borderId="54" xfId="0" applyNumberFormat="1" applyBorder="1" applyAlignment="1">
      <alignment horizontal="left"/>
    </xf>
    <xf numFmtId="49" fontId="0" fillId="0" borderId="0" xfId="0" applyNumberFormat="1"/>
    <xf numFmtId="0" fontId="0" fillId="0" borderId="11" xfId="0" applyBorder="1" applyAlignment="1">
      <alignment horizontal="left"/>
    </xf>
    <xf numFmtId="0" fontId="6" fillId="0" borderId="0" xfId="5"/>
    <xf numFmtId="0" fontId="10" fillId="0" borderId="0" xfId="0" applyFont="1"/>
    <xf numFmtId="0" fontId="11" fillId="0" borderId="9" xfId="1" applyFont="1" applyBorder="1"/>
    <xf numFmtId="0" fontId="12" fillId="0" borderId="2" xfId="1" applyFont="1" applyBorder="1" applyAlignment="1" applyProtection="1">
      <alignment horizontal="left" vertical="center" indent="2"/>
      <protection locked="0"/>
    </xf>
    <xf numFmtId="0" fontId="11" fillId="0" borderId="14" xfId="1" applyFont="1" applyBorder="1" applyProtection="1">
      <protection locked="0"/>
    </xf>
    <xf numFmtId="0" fontId="12" fillId="0" borderId="17" xfId="1" applyFont="1" applyBorder="1" applyAlignment="1">
      <alignment horizontal="center"/>
    </xf>
    <xf numFmtId="0" fontId="12" fillId="0" borderId="11" xfId="1" applyFont="1" applyBorder="1" applyAlignment="1">
      <alignment horizontal="center"/>
    </xf>
    <xf numFmtId="0" fontId="11" fillId="0" borderId="11" xfId="1" applyFont="1" applyBorder="1"/>
    <xf numFmtId="0" fontId="11" fillId="0" borderId="18" xfId="1" applyFont="1" applyBorder="1"/>
    <xf numFmtId="166" fontId="11" fillId="2" borderId="1" xfId="1" applyNumberFormat="1" applyFont="1" applyFill="1" applyBorder="1" applyAlignment="1" applyProtection="1">
      <alignment horizontal="center"/>
      <protection locked="0"/>
    </xf>
    <xf numFmtId="0" fontId="11" fillId="0" borderId="1" xfId="5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1" fillId="0" borderId="13" xfId="1" applyFont="1" applyBorder="1" applyAlignment="1">
      <alignment horizontal="center"/>
    </xf>
    <xf numFmtId="0" fontId="11" fillId="0" borderId="6" xfId="1" applyFont="1" applyBorder="1"/>
    <xf numFmtId="0" fontId="12" fillId="0" borderId="20" xfId="1" applyFont="1" applyBorder="1"/>
    <xf numFmtId="0" fontId="11" fillId="0" borderId="21" xfId="1" applyFont="1" applyBorder="1"/>
    <xf numFmtId="0" fontId="12" fillId="0" borderId="22" xfId="1" applyFont="1" applyBorder="1"/>
    <xf numFmtId="0" fontId="12" fillId="0" borderId="0" xfId="5" applyFont="1"/>
    <xf numFmtId="0" fontId="11" fillId="0" borderId="0" xfId="5" applyFont="1"/>
    <xf numFmtId="0" fontId="11" fillId="0" borderId="0" xfId="1" applyFont="1"/>
    <xf numFmtId="0" fontId="11" fillId="0" borderId="22" xfId="1" applyFont="1" applyBorder="1"/>
    <xf numFmtId="0" fontId="12" fillId="0" borderId="0" xfId="1" applyFont="1"/>
    <xf numFmtId="0" fontId="11" fillId="0" borderId="60" xfId="5" applyFont="1" applyBorder="1"/>
    <xf numFmtId="0" fontId="13" fillId="0" borderId="0" xfId="1" applyFont="1"/>
    <xf numFmtId="0" fontId="11" fillId="0" borderId="35" xfId="1" applyFont="1" applyBorder="1"/>
    <xf numFmtId="2" fontId="12" fillId="0" borderId="28" xfId="1" applyNumberFormat="1" applyFont="1" applyBorder="1" applyAlignment="1">
      <alignment horizontal="center" vertical="center"/>
    </xf>
    <xf numFmtId="2" fontId="12" fillId="0" borderId="60" xfId="1" applyNumberFormat="1" applyFont="1" applyBorder="1" applyAlignment="1">
      <alignment horizontal="center"/>
    </xf>
    <xf numFmtId="0" fontId="12" fillId="0" borderId="0" xfId="1" applyFont="1" applyAlignment="1">
      <alignment horizontal="center"/>
    </xf>
    <xf numFmtId="2" fontId="12" fillId="0" borderId="61" xfId="1" applyNumberFormat="1" applyFont="1" applyBorder="1" applyAlignment="1">
      <alignment horizontal="center"/>
    </xf>
    <xf numFmtId="0" fontId="12" fillId="0" borderId="0" xfId="1" applyFont="1" applyAlignment="1">
      <alignment horizontal="left"/>
    </xf>
    <xf numFmtId="0" fontId="11" fillId="0" borderId="23" xfId="1" applyFont="1" applyBorder="1"/>
    <xf numFmtId="0" fontId="12" fillId="0" borderId="29" xfId="1" applyFont="1" applyBorder="1" applyAlignment="1">
      <alignment horizontal="center"/>
    </xf>
    <xf numFmtId="0" fontId="12" fillId="0" borderId="30" xfId="1" applyFont="1" applyBorder="1" applyAlignment="1">
      <alignment horizontal="center"/>
    </xf>
    <xf numFmtId="0" fontId="11" fillId="0" borderId="55" xfId="1" applyFont="1" applyBorder="1" applyAlignment="1">
      <alignment horizontal="center"/>
    </xf>
    <xf numFmtId="49" fontId="5" fillId="0" borderId="11" xfId="6" applyNumberFormat="1" applyBorder="1" applyAlignment="1">
      <alignment horizontal="center"/>
    </xf>
    <xf numFmtId="0" fontId="5" fillId="0" borderId="8" xfId="6" applyNumberFormat="1" applyBorder="1" applyAlignment="1">
      <alignment horizontal="center"/>
    </xf>
    <xf numFmtId="0" fontId="5" fillId="0" borderId="8" xfId="6" quotePrefix="1" applyNumberFormat="1" applyBorder="1" applyAlignment="1">
      <alignment horizontal="center"/>
    </xf>
    <xf numFmtId="0" fontId="5" fillId="0" borderId="13" xfId="6" quotePrefix="1" applyNumberFormat="1" applyBorder="1" applyAlignment="1">
      <alignment horizontal="center"/>
    </xf>
    <xf numFmtId="0" fontId="5" fillId="0" borderId="55" xfId="6" applyNumberFormat="1" applyBorder="1" applyAlignment="1">
      <alignment horizontal="center"/>
    </xf>
    <xf numFmtId="0" fontId="5" fillId="0" borderId="38" xfId="6" applyBorder="1" applyAlignment="1">
      <alignment horizontal="center"/>
    </xf>
    <xf numFmtId="49" fontId="0" fillId="0" borderId="43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11" fillId="0" borderId="38" xfId="1" applyFont="1" applyBorder="1"/>
    <xf numFmtId="0" fontId="11" fillId="0" borderId="39" xfId="1" applyFont="1" applyBorder="1"/>
    <xf numFmtId="0" fontId="12" fillId="0" borderId="22" xfId="1" applyFont="1" applyBorder="1" applyAlignment="1">
      <alignment horizontal="center"/>
    </xf>
    <xf numFmtId="0" fontId="14" fillId="0" borderId="79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66" fontId="6" fillId="0" borderId="54" xfId="2" applyFont="1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12" fillId="0" borderId="82" xfId="1" applyFont="1" applyBorder="1" applyAlignment="1">
      <alignment horizontal="center"/>
    </xf>
    <xf numFmtId="0" fontId="11" fillId="0" borderId="17" xfId="1" applyFont="1" applyBorder="1"/>
    <xf numFmtId="0" fontId="11" fillId="0" borderId="33" xfId="1" applyFont="1" applyBorder="1"/>
    <xf numFmtId="0" fontId="11" fillId="0" borderId="13" xfId="1" applyFont="1" applyBorder="1"/>
    <xf numFmtId="0" fontId="0" fillId="0" borderId="1" xfId="0" applyBorder="1" applyAlignment="1">
      <alignment horizontal="left"/>
    </xf>
    <xf numFmtId="2" fontId="12" fillId="0" borderId="83" xfId="1" applyNumberFormat="1" applyFont="1" applyBorder="1" applyAlignment="1">
      <alignment horizontal="center" vertical="center"/>
    </xf>
    <xf numFmtId="0" fontId="11" fillId="2" borderId="11" xfId="1" applyFont="1" applyFill="1" applyBorder="1" applyAlignment="1" applyProtection="1">
      <alignment horizontal="left" indent="2"/>
      <protection locked="0"/>
    </xf>
    <xf numFmtId="49" fontId="11" fillId="2" borderId="4" xfId="1" applyNumberFormat="1" applyFont="1" applyFill="1" applyBorder="1" applyAlignment="1" applyProtection="1">
      <alignment horizontal="left" indent="2"/>
      <protection locked="0"/>
    </xf>
    <xf numFmtId="49" fontId="11" fillId="2" borderId="24" xfId="1" applyNumberFormat="1" applyFont="1" applyFill="1" applyBorder="1" applyAlignment="1" applyProtection="1">
      <alignment horizontal="left" indent="2"/>
      <protection locked="0"/>
    </xf>
    <xf numFmtId="0" fontId="12" fillId="0" borderId="17" xfId="1" applyFont="1" applyBorder="1" applyAlignment="1">
      <alignment horizontal="center"/>
    </xf>
    <xf numFmtId="0" fontId="12" fillId="0" borderId="13" xfId="1" applyFont="1" applyBorder="1" applyAlignment="1">
      <alignment horizontal="center"/>
    </xf>
    <xf numFmtId="0" fontId="12" fillId="3" borderId="19" xfId="5" applyFont="1" applyFill="1" applyBorder="1" applyAlignment="1">
      <alignment horizontal="center" vertical="center"/>
    </xf>
    <xf numFmtId="0" fontId="12" fillId="3" borderId="62" xfId="5" applyFont="1" applyFill="1" applyBorder="1" applyAlignment="1">
      <alignment horizontal="center" vertical="center"/>
    </xf>
    <xf numFmtId="0" fontId="11" fillId="0" borderId="22" xfId="1" applyFont="1" applyBorder="1" applyAlignment="1" applyProtection="1">
      <alignment horizontal="center" wrapText="1"/>
      <protection locked="0"/>
    </xf>
    <xf numFmtId="0" fontId="11" fillId="0" borderId="0" xfId="1" applyFont="1" applyAlignment="1" applyProtection="1">
      <alignment horizontal="center" wrapText="1"/>
      <protection locked="0"/>
    </xf>
    <xf numFmtId="0" fontId="11" fillId="0" borderId="23" xfId="1" applyFont="1" applyBorder="1" applyAlignment="1" applyProtection="1">
      <alignment horizontal="center" wrapText="1"/>
      <protection locked="0"/>
    </xf>
    <xf numFmtId="0" fontId="11" fillId="0" borderId="38" xfId="1" applyFont="1" applyBorder="1" applyAlignment="1" applyProtection="1">
      <alignment horizontal="center" wrapText="1"/>
      <protection locked="0"/>
    </xf>
    <xf numFmtId="0" fontId="11" fillId="0" borderId="39" xfId="1" applyFont="1" applyBorder="1" applyAlignment="1" applyProtection="1">
      <alignment horizontal="center" wrapText="1"/>
      <protection locked="0"/>
    </xf>
    <xf numFmtId="0" fontId="11" fillId="0" borderId="40" xfId="1" applyFont="1" applyBorder="1" applyAlignment="1" applyProtection="1">
      <alignment horizontal="center" wrapText="1"/>
      <protection locked="0"/>
    </xf>
    <xf numFmtId="0" fontId="11" fillId="0" borderId="5" xfId="1" applyFont="1" applyBorder="1" applyAlignment="1">
      <alignment vertical="center"/>
    </xf>
    <xf numFmtId="164" fontId="12" fillId="2" borderId="6" xfId="1" applyNumberFormat="1" applyFont="1" applyFill="1" applyBorder="1" applyAlignment="1" applyProtection="1">
      <alignment horizontal="left"/>
      <protection locked="0"/>
    </xf>
    <xf numFmtId="165" fontId="12" fillId="2" borderId="7" xfId="1" applyNumberFormat="1" applyFont="1" applyFill="1" applyBorder="1"/>
    <xf numFmtId="165" fontId="12" fillId="2" borderId="59" xfId="1" applyNumberFormat="1" applyFont="1" applyFill="1" applyBorder="1"/>
    <xf numFmtId="0" fontId="12" fillId="2" borderId="10" xfId="1" applyFont="1" applyFill="1" applyBorder="1" applyAlignment="1" applyProtection="1">
      <alignment horizontal="left" vertical="center" indent="2"/>
      <protection locked="0"/>
    </xf>
    <xf numFmtId="0" fontId="12" fillId="2" borderId="12" xfId="1" applyFont="1" applyFill="1" applyBorder="1" applyAlignment="1" applyProtection="1">
      <alignment horizontal="left" vertical="center" indent="2"/>
      <protection locked="0"/>
    </xf>
    <xf numFmtId="0" fontId="12" fillId="2" borderId="37" xfId="1" applyFont="1" applyFill="1" applyBorder="1" applyAlignment="1" applyProtection="1">
      <alignment horizontal="left" vertical="center" indent="2"/>
      <protection locked="0"/>
    </xf>
    <xf numFmtId="0" fontId="11" fillId="2" borderId="13" xfId="1" applyFont="1" applyFill="1" applyBorder="1" applyAlignment="1" applyProtection="1">
      <alignment horizontal="left" indent="2"/>
      <protection locked="0"/>
    </xf>
    <xf numFmtId="0" fontId="11" fillId="2" borderId="15" xfId="1" applyFont="1" applyFill="1" applyBorder="1" applyAlignment="1" applyProtection="1">
      <alignment horizontal="left" indent="2"/>
      <protection locked="0"/>
    </xf>
    <xf numFmtId="0" fontId="11" fillId="2" borderId="55" xfId="1" applyFont="1" applyFill="1" applyBorder="1" applyAlignment="1" applyProtection="1">
      <alignment horizontal="left" indent="2"/>
      <protection locked="0"/>
    </xf>
    <xf numFmtId="0" fontId="11" fillId="0" borderId="56" xfId="1" applyFont="1" applyBorder="1" applyAlignment="1">
      <alignment vertical="center"/>
    </xf>
    <xf numFmtId="0" fontId="12" fillId="2" borderId="57" xfId="1" applyFont="1" applyFill="1" applyBorder="1" applyProtection="1">
      <protection locked="0"/>
    </xf>
    <xf numFmtId="0" fontId="12" fillId="2" borderId="58" xfId="1" applyFont="1" applyFill="1" applyBorder="1" applyProtection="1">
      <protection locked="0"/>
    </xf>
    <xf numFmtId="0" fontId="11" fillId="0" borderId="3" xfId="1" applyFont="1" applyBorder="1" applyAlignment="1">
      <alignment vertical="center"/>
    </xf>
    <xf numFmtId="164" fontId="12" fillId="2" borderId="4" xfId="1" applyNumberFormat="1" applyFont="1" applyFill="1" applyBorder="1"/>
    <xf numFmtId="164" fontId="12" fillId="2" borderId="24" xfId="1" applyNumberFormat="1" applyFont="1" applyFill="1" applyBorder="1"/>
    <xf numFmtId="0" fontId="12" fillId="2" borderId="4" xfId="1" applyFont="1" applyFill="1" applyBorder="1"/>
    <xf numFmtId="0" fontId="12" fillId="2" borderId="24" xfId="1" applyFont="1" applyFill="1" applyBorder="1"/>
    <xf numFmtId="49" fontId="11" fillId="2" borderId="42" xfId="1" applyNumberFormat="1" applyFont="1" applyFill="1" applyBorder="1" applyAlignment="1" applyProtection="1">
      <alignment horizontal="left" indent="2"/>
      <protection locked="0"/>
    </xf>
    <xf numFmtId="49" fontId="11" fillId="2" borderId="52" xfId="1" applyNumberFormat="1" applyFont="1" applyFill="1" applyBorder="1" applyAlignment="1" applyProtection="1">
      <alignment horizontal="left" indent="2"/>
      <protection locked="0"/>
    </xf>
    <xf numFmtId="0" fontId="12" fillId="0" borderId="76" xfId="1" applyFont="1" applyBorder="1" applyAlignment="1">
      <alignment horizontal="center"/>
    </xf>
    <xf numFmtId="0" fontId="12" fillId="0" borderId="77" xfId="1" applyFont="1" applyBorder="1" applyAlignment="1">
      <alignment horizontal="center"/>
    </xf>
    <xf numFmtId="0" fontId="12" fillId="0" borderId="64" xfId="1" applyFont="1" applyBorder="1" applyAlignment="1">
      <alignment horizontal="center"/>
    </xf>
    <xf numFmtId="0" fontId="12" fillId="0" borderId="67" xfId="1" applyFont="1" applyBorder="1" applyAlignment="1">
      <alignment horizontal="center"/>
    </xf>
    <xf numFmtId="0" fontId="12" fillId="3" borderId="44" xfId="5" applyFont="1" applyFill="1" applyBorder="1" applyAlignment="1">
      <alignment horizontal="center" vertical="center"/>
    </xf>
    <xf numFmtId="0" fontId="12" fillId="3" borderId="78" xfId="5" applyFont="1" applyFill="1" applyBorder="1" applyAlignment="1">
      <alignment horizontal="center" vertical="center"/>
    </xf>
    <xf numFmtId="0" fontId="11" fillId="0" borderId="67" xfId="1" applyFont="1" applyBorder="1" applyAlignment="1">
      <alignment vertical="center"/>
    </xf>
    <xf numFmtId="0" fontId="12" fillId="2" borderId="64" xfId="1" applyFont="1" applyFill="1" applyBorder="1" applyProtection="1">
      <protection locked="0"/>
    </xf>
    <xf numFmtId="0" fontId="12" fillId="2" borderId="65" xfId="1" applyFont="1" applyFill="1" applyBorder="1" applyProtection="1">
      <protection locked="0"/>
    </xf>
    <xf numFmtId="0" fontId="12" fillId="2" borderId="66" xfId="1" applyFont="1" applyFill="1" applyBorder="1" applyProtection="1">
      <protection locked="0"/>
    </xf>
    <xf numFmtId="0" fontId="11" fillId="0" borderId="63" xfId="1" applyFont="1" applyBorder="1" applyAlignment="1">
      <alignment vertical="center"/>
    </xf>
    <xf numFmtId="0" fontId="11" fillId="0" borderId="33" xfId="1" applyFont="1" applyBorder="1" applyAlignment="1">
      <alignment vertical="center"/>
    </xf>
    <xf numFmtId="164" fontId="12" fillId="2" borderId="16" xfId="1" applyNumberFormat="1" applyFont="1" applyFill="1" applyBorder="1"/>
    <xf numFmtId="164" fontId="12" fillId="2" borderId="42" xfId="1" applyNumberFormat="1" applyFont="1" applyFill="1" applyBorder="1"/>
    <xf numFmtId="164" fontId="12" fillId="2" borderId="52" xfId="1" applyNumberFormat="1" applyFont="1" applyFill="1" applyBorder="1"/>
    <xf numFmtId="0" fontId="12" fillId="2" borderId="16" xfId="1" applyFont="1" applyFill="1" applyBorder="1"/>
    <xf numFmtId="0" fontId="12" fillId="2" borderId="42" xfId="1" applyFont="1" applyFill="1" applyBorder="1"/>
    <xf numFmtId="0" fontId="12" fillId="2" borderId="52" xfId="1" applyFont="1" applyFill="1" applyBorder="1"/>
    <xf numFmtId="0" fontId="12" fillId="2" borderId="70" xfId="1" applyFont="1" applyFill="1" applyBorder="1" applyAlignment="1" applyProtection="1">
      <alignment horizontal="left" vertical="center" indent="2"/>
      <protection locked="0"/>
    </xf>
    <xf numFmtId="0" fontId="12" fillId="2" borderId="34" xfId="1" applyFont="1" applyFill="1" applyBorder="1" applyAlignment="1" applyProtection="1">
      <alignment horizontal="left" vertical="center" indent="2"/>
      <protection locked="0"/>
    </xf>
    <xf numFmtId="0" fontId="12" fillId="2" borderId="36" xfId="1" applyFont="1" applyFill="1" applyBorder="1" applyAlignment="1" applyProtection="1">
      <alignment horizontal="left" vertical="center" indent="2"/>
      <protection locked="0"/>
    </xf>
    <xf numFmtId="0" fontId="11" fillId="2" borderId="68" xfId="1" applyFont="1" applyFill="1" applyBorder="1" applyAlignment="1" applyProtection="1">
      <alignment horizontal="left" indent="2"/>
      <protection locked="0"/>
    </xf>
    <xf numFmtId="0" fontId="11" fillId="2" borderId="32" xfId="1" applyFont="1" applyFill="1" applyBorder="1" applyAlignment="1" applyProtection="1">
      <alignment horizontal="left" indent="2"/>
      <protection locked="0"/>
    </xf>
    <xf numFmtId="0" fontId="11" fillId="2" borderId="31" xfId="1" applyFont="1" applyFill="1" applyBorder="1" applyAlignment="1" applyProtection="1">
      <alignment horizontal="left" indent="2"/>
      <protection locked="0"/>
    </xf>
    <xf numFmtId="0" fontId="11" fillId="2" borderId="69" xfId="1" applyFont="1" applyFill="1" applyBorder="1" applyAlignment="1" applyProtection="1">
      <alignment horizontal="left" indent="2"/>
      <protection locked="0"/>
    </xf>
    <xf numFmtId="0" fontId="11" fillId="2" borderId="16" xfId="1" applyFont="1" applyFill="1" applyBorder="1" applyAlignment="1" applyProtection="1">
      <alignment horizontal="left" indent="2"/>
      <protection locked="0"/>
    </xf>
    <xf numFmtId="0" fontId="11" fillId="2" borderId="33" xfId="1" applyFont="1" applyFill="1" applyBorder="1" applyAlignment="1" applyProtection="1">
      <alignment horizontal="left" indent="2"/>
      <protection locked="0"/>
    </xf>
    <xf numFmtId="49" fontId="11" fillId="2" borderId="16" xfId="1" applyNumberFormat="1" applyFont="1" applyFill="1" applyBorder="1" applyAlignment="1" applyProtection="1">
      <alignment horizontal="left" indent="2"/>
      <protection locked="0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0" fontId="4" fillId="0" borderId="81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11" fillId="0" borderId="75" xfId="1" applyFont="1" applyBorder="1" applyAlignment="1">
      <alignment vertical="center"/>
    </xf>
    <xf numFmtId="0" fontId="11" fillId="0" borderId="74" xfId="1" applyFont="1" applyBorder="1" applyAlignment="1">
      <alignment vertical="center"/>
    </xf>
    <xf numFmtId="164" fontId="12" fillId="2" borderId="71" xfId="1" applyNumberFormat="1" applyFont="1" applyFill="1" applyBorder="1" applyAlignment="1" applyProtection="1">
      <alignment horizontal="left"/>
      <protection locked="0"/>
    </xf>
    <xf numFmtId="164" fontId="12" fillId="2" borderId="72" xfId="1" applyNumberFormat="1" applyFont="1" applyFill="1" applyBorder="1" applyAlignment="1" applyProtection="1">
      <alignment horizontal="left"/>
      <protection locked="0"/>
    </xf>
    <xf numFmtId="164" fontId="12" fillId="2" borderId="74" xfId="1" applyNumberFormat="1" applyFont="1" applyFill="1" applyBorder="1" applyAlignment="1" applyProtection="1">
      <alignment horizontal="left"/>
      <protection locked="0"/>
    </xf>
    <xf numFmtId="165" fontId="12" fillId="2" borderId="71" xfId="1" applyNumberFormat="1" applyFont="1" applyFill="1" applyBorder="1"/>
    <xf numFmtId="165" fontId="12" fillId="2" borderId="72" xfId="1" applyNumberFormat="1" applyFont="1" applyFill="1" applyBorder="1"/>
    <xf numFmtId="165" fontId="12" fillId="2" borderId="73" xfId="1" applyNumberFormat="1" applyFont="1" applyFill="1" applyBorder="1"/>
    <xf numFmtId="1" fontId="9" fillId="0" borderId="11" xfId="0" applyNumberFormat="1" applyFont="1" applyBorder="1" applyAlignment="1">
      <alignment horizontal="center"/>
    </xf>
  </cellXfs>
  <cellStyles count="7">
    <cellStyle name="Hyperlinkki" xfId="6" builtinId="8"/>
    <cellStyle name="Määrittämätön" xfId="4" xr:uid="{FA771A71-3451-49BA-BAF7-069148AE1099}"/>
    <cellStyle name="Normaali" xfId="0" builtinId="0"/>
    <cellStyle name="Normaali 2" xfId="1" xr:uid="{EB3AB5CB-FC9B-4B2C-8D68-E48BC697A159}"/>
    <cellStyle name="Normaali_LohkoKaavio_4-5_makrot" xfId="2" xr:uid="{C50F1DB4-06D6-4D9E-A7AE-1823C6FA9493}"/>
    <cellStyle name="Normal 2" xfId="5" xr:uid="{D421EE9B-5ADF-4D51-B2A3-A52A5860A8A7}"/>
    <cellStyle name="Normal 3" xfId="3" xr:uid="{DC2569EE-4322-4859-AC8F-BA03248883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47625</xdr:rowOff>
    </xdr:from>
    <xdr:to>
      <xdr:col>2</xdr:col>
      <xdr:colOff>9525</xdr:colOff>
      <xdr:row>2</xdr:row>
      <xdr:rowOff>190500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A08EA35-498E-40CF-AC08-78A9DFC29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438150"/>
          <a:ext cx="4381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24</xdr:row>
      <xdr:rowOff>47625</xdr:rowOff>
    </xdr:from>
    <xdr:to>
      <xdr:col>2</xdr:col>
      <xdr:colOff>9525</xdr:colOff>
      <xdr:row>25</xdr:row>
      <xdr:rowOff>190500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9A5CF76B-50F7-49BE-A64D-54EBAB20A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38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24</xdr:row>
      <xdr:rowOff>47625</xdr:rowOff>
    </xdr:from>
    <xdr:to>
      <xdr:col>2</xdr:col>
      <xdr:colOff>9525</xdr:colOff>
      <xdr:row>25</xdr:row>
      <xdr:rowOff>190500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6EF06F9-74A8-4AB1-A535-A93E82AF0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38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47</xdr:row>
      <xdr:rowOff>47625</xdr:rowOff>
    </xdr:from>
    <xdr:to>
      <xdr:col>2</xdr:col>
      <xdr:colOff>9525</xdr:colOff>
      <xdr:row>48</xdr:row>
      <xdr:rowOff>190500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5A8D8572-E3C7-4EED-BFED-7162A1E62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38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70</xdr:row>
      <xdr:rowOff>47625</xdr:rowOff>
    </xdr:from>
    <xdr:to>
      <xdr:col>2</xdr:col>
      <xdr:colOff>9525</xdr:colOff>
      <xdr:row>71</xdr:row>
      <xdr:rowOff>190500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5943D757-4E6C-4BD9-90CA-4D29C1413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38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93</xdr:row>
      <xdr:rowOff>47625</xdr:rowOff>
    </xdr:from>
    <xdr:to>
      <xdr:col>2</xdr:col>
      <xdr:colOff>9525</xdr:colOff>
      <xdr:row>94</xdr:row>
      <xdr:rowOff>190500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BBF4F7F3-A1F4-41FC-9E25-2D652DE25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6577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93</xdr:row>
      <xdr:rowOff>47625</xdr:rowOff>
    </xdr:from>
    <xdr:to>
      <xdr:col>2</xdr:col>
      <xdr:colOff>9525</xdr:colOff>
      <xdr:row>94</xdr:row>
      <xdr:rowOff>190500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3D3A0CEE-4D19-4B21-9A70-F0CE179D3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6577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116</xdr:row>
      <xdr:rowOff>47625</xdr:rowOff>
    </xdr:from>
    <xdr:to>
      <xdr:col>2</xdr:col>
      <xdr:colOff>9525</xdr:colOff>
      <xdr:row>117</xdr:row>
      <xdr:rowOff>190500</xdr:rowOff>
    </xdr:to>
    <xdr:pic>
      <xdr:nvPicPr>
        <xdr:cNvPr id="13" name="Picture 1">
          <a:extLst>
            <a:ext uri="{FF2B5EF4-FFF2-40B4-BE49-F238E27FC236}">
              <a16:creationId xmlns:a16="http://schemas.microsoft.com/office/drawing/2014/main" id="{512FF4C6-F9E0-4858-B3E5-D2C95B0B3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90773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139</xdr:row>
      <xdr:rowOff>47625</xdr:rowOff>
    </xdr:from>
    <xdr:to>
      <xdr:col>2</xdr:col>
      <xdr:colOff>9525</xdr:colOff>
      <xdr:row>140</xdr:row>
      <xdr:rowOff>190500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E6E96747-A5F8-48D8-AD9A-914803D67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38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162</xdr:row>
      <xdr:rowOff>47625</xdr:rowOff>
    </xdr:from>
    <xdr:to>
      <xdr:col>2</xdr:col>
      <xdr:colOff>9525</xdr:colOff>
      <xdr:row>163</xdr:row>
      <xdr:rowOff>190500</xdr:rowOff>
    </xdr:to>
    <xdr:pic>
      <xdr:nvPicPr>
        <xdr:cNvPr id="15" name="Picture 1">
          <a:extLst>
            <a:ext uri="{FF2B5EF4-FFF2-40B4-BE49-F238E27FC236}">
              <a16:creationId xmlns:a16="http://schemas.microsoft.com/office/drawing/2014/main" id="{E25A662B-F63E-43E5-B3FE-430857D83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67557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185</xdr:row>
      <xdr:rowOff>47625</xdr:rowOff>
    </xdr:from>
    <xdr:to>
      <xdr:col>2</xdr:col>
      <xdr:colOff>9525</xdr:colOff>
      <xdr:row>186</xdr:row>
      <xdr:rowOff>190500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C10227C9-91AB-44E4-B807-84E9048DF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67557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208</xdr:row>
      <xdr:rowOff>47625</xdr:rowOff>
    </xdr:from>
    <xdr:to>
      <xdr:col>2</xdr:col>
      <xdr:colOff>9525</xdr:colOff>
      <xdr:row>209</xdr:row>
      <xdr:rowOff>190500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9F8852B0-13C3-47ED-8297-3D35097E5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11753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231</xdr:row>
      <xdr:rowOff>47625</xdr:rowOff>
    </xdr:from>
    <xdr:to>
      <xdr:col>2</xdr:col>
      <xdr:colOff>9525</xdr:colOff>
      <xdr:row>232</xdr:row>
      <xdr:rowOff>190500</xdr:rowOff>
    </xdr:to>
    <xdr:pic>
      <xdr:nvPicPr>
        <xdr:cNvPr id="18" name="Picture 1">
          <a:extLst>
            <a:ext uri="{FF2B5EF4-FFF2-40B4-BE49-F238E27FC236}">
              <a16:creationId xmlns:a16="http://schemas.microsoft.com/office/drawing/2014/main" id="{BE4B0CB2-0357-45BF-A34E-F1705AF54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55949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254</xdr:row>
      <xdr:rowOff>47625</xdr:rowOff>
    </xdr:from>
    <xdr:to>
      <xdr:col>2</xdr:col>
      <xdr:colOff>9525</xdr:colOff>
      <xdr:row>255</xdr:row>
      <xdr:rowOff>190500</xdr:rowOff>
    </xdr:to>
    <xdr:pic>
      <xdr:nvPicPr>
        <xdr:cNvPr id="19" name="Picture 1">
          <a:extLst>
            <a:ext uri="{FF2B5EF4-FFF2-40B4-BE49-F238E27FC236}">
              <a16:creationId xmlns:a16="http://schemas.microsoft.com/office/drawing/2014/main" id="{59CFF74F-55DD-44D0-BD78-9D105A33C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00145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277</xdr:row>
      <xdr:rowOff>47625</xdr:rowOff>
    </xdr:from>
    <xdr:to>
      <xdr:col>2</xdr:col>
      <xdr:colOff>9525</xdr:colOff>
      <xdr:row>278</xdr:row>
      <xdr:rowOff>190500</xdr:rowOff>
    </xdr:to>
    <xdr:pic>
      <xdr:nvPicPr>
        <xdr:cNvPr id="20" name="Picture 1">
          <a:extLst>
            <a:ext uri="{FF2B5EF4-FFF2-40B4-BE49-F238E27FC236}">
              <a16:creationId xmlns:a16="http://schemas.microsoft.com/office/drawing/2014/main" id="{646FA5B7-8832-4EA4-A28D-402DBDA1C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4434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300</xdr:row>
      <xdr:rowOff>47625</xdr:rowOff>
    </xdr:from>
    <xdr:to>
      <xdr:col>2</xdr:col>
      <xdr:colOff>9525</xdr:colOff>
      <xdr:row>301</xdr:row>
      <xdr:rowOff>190500</xdr:rowOff>
    </xdr:to>
    <xdr:pic>
      <xdr:nvPicPr>
        <xdr:cNvPr id="21" name="Picture 1">
          <a:extLst>
            <a:ext uri="{FF2B5EF4-FFF2-40B4-BE49-F238E27FC236}">
              <a16:creationId xmlns:a16="http://schemas.microsoft.com/office/drawing/2014/main" id="{EEDDBDD0-0A72-4654-AB4E-30D609636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88537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323</xdr:row>
      <xdr:rowOff>47625</xdr:rowOff>
    </xdr:from>
    <xdr:to>
      <xdr:col>2</xdr:col>
      <xdr:colOff>9525</xdr:colOff>
      <xdr:row>324</xdr:row>
      <xdr:rowOff>190500</xdr:rowOff>
    </xdr:to>
    <xdr:pic>
      <xdr:nvPicPr>
        <xdr:cNvPr id="22" name="Picture 1">
          <a:extLst>
            <a:ext uri="{FF2B5EF4-FFF2-40B4-BE49-F238E27FC236}">
              <a16:creationId xmlns:a16="http://schemas.microsoft.com/office/drawing/2014/main" id="{80FC16C2-3219-4D01-A88C-8C88C27BF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32733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346</xdr:row>
      <xdr:rowOff>47625</xdr:rowOff>
    </xdr:from>
    <xdr:to>
      <xdr:col>2</xdr:col>
      <xdr:colOff>9525</xdr:colOff>
      <xdr:row>347</xdr:row>
      <xdr:rowOff>190500</xdr:rowOff>
    </xdr:to>
    <xdr:pic>
      <xdr:nvPicPr>
        <xdr:cNvPr id="23" name="Picture 1">
          <a:extLst>
            <a:ext uri="{FF2B5EF4-FFF2-40B4-BE49-F238E27FC236}">
              <a16:creationId xmlns:a16="http://schemas.microsoft.com/office/drawing/2014/main" id="{9F60CEEA-B451-42EB-A10F-719CA8A21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76929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346</xdr:row>
      <xdr:rowOff>47625</xdr:rowOff>
    </xdr:from>
    <xdr:to>
      <xdr:col>2</xdr:col>
      <xdr:colOff>9525</xdr:colOff>
      <xdr:row>347</xdr:row>
      <xdr:rowOff>190500</xdr:rowOff>
    </xdr:to>
    <xdr:pic>
      <xdr:nvPicPr>
        <xdr:cNvPr id="24" name="Picture 1">
          <a:extLst>
            <a:ext uri="{FF2B5EF4-FFF2-40B4-BE49-F238E27FC236}">
              <a16:creationId xmlns:a16="http://schemas.microsoft.com/office/drawing/2014/main" id="{843C71DF-B94B-49B9-B377-D12ECFA15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21125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369</xdr:row>
      <xdr:rowOff>47625</xdr:rowOff>
    </xdr:from>
    <xdr:to>
      <xdr:col>2</xdr:col>
      <xdr:colOff>9525</xdr:colOff>
      <xdr:row>370</xdr:row>
      <xdr:rowOff>190500</xdr:rowOff>
    </xdr:to>
    <xdr:pic>
      <xdr:nvPicPr>
        <xdr:cNvPr id="25" name="Picture 1">
          <a:extLst>
            <a:ext uri="{FF2B5EF4-FFF2-40B4-BE49-F238E27FC236}">
              <a16:creationId xmlns:a16="http://schemas.microsoft.com/office/drawing/2014/main" id="{D7A7BDC2-69A1-4786-88D4-360EC45EB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21125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392</xdr:row>
      <xdr:rowOff>47625</xdr:rowOff>
    </xdr:from>
    <xdr:to>
      <xdr:col>2</xdr:col>
      <xdr:colOff>9525</xdr:colOff>
      <xdr:row>393</xdr:row>
      <xdr:rowOff>190500</xdr:rowOff>
    </xdr:to>
    <xdr:pic>
      <xdr:nvPicPr>
        <xdr:cNvPr id="26" name="Picture 1">
          <a:extLst>
            <a:ext uri="{FF2B5EF4-FFF2-40B4-BE49-F238E27FC236}">
              <a16:creationId xmlns:a16="http://schemas.microsoft.com/office/drawing/2014/main" id="{E577DC18-A55B-4E92-927D-575799266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21125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415</xdr:row>
      <xdr:rowOff>47625</xdr:rowOff>
    </xdr:from>
    <xdr:to>
      <xdr:col>2</xdr:col>
      <xdr:colOff>9525</xdr:colOff>
      <xdr:row>416</xdr:row>
      <xdr:rowOff>190500</xdr:rowOff>
    </xdr:to>
    <xdr:pic>
      <xdr:nvPicPr>
        <xdr:cNvPr id="27" name="Picture 1">
          <a:extLst>
            <a:ext uri="{FF2B5EF4-FFF2-40B4-BE49-F238E27FC236}">
              <a16:creationId xmlns:a16="http://schemas.microsoft.com/office/drawing/2014/main" id="{E0F3AFDD-B5D8-40FB-8F0A-D986997F0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21125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438</xdr:row>
      <xdr:rowOff>47625</xdr:rowOff>
    </xdr:from>
    <xdr:to>
      <xdr:col>2</xdr:col>
      <xdr:colOff>9525</xdr:colOff>
      <xdr:row>439</xdr:row>
      <xdr:rowOff>190500</xdr:rowOff>
    </xdr:to>
    <xdr:pic>
      <xdr:nvPicPr>
        <xdr:cNvPr id="28" name="Picture 1">
          <a:extLst>
            <a:ext uri="{FF2B5EF4-FFF2-40B4-BE49-F238E27FC236}">
              <a16:creationId xmlns:a16="http://schemas.microsoft.com/office/drawing/2014/main" id="{D4B92FED-F497-42F6-ADC0-5E6C9DFC9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97909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461</xdr:row>
      <xdr:rowOff>47625</xdr:rowOff>
    </xdr:from>
    <xdr:to>
      <xdr:col>2</xdr:col>
      <xdr:colOff>9525</xdr:colOff>
      <xdr:row>462</xdr:row>
      <xdr:rowOff>190500</xdr:rowOff>
    </xdr:to>
    <xdr:pic>
      <xdr:nvPicPr>
        <xdr:cNvPr id="29" name="Picture 1">
          <a:extLst>
            <a:ext uri="{FF2B5EF4-FFF2-40B4-BE49-F238E27FC236}">
              <a16:creationId xmlns:a16="http://schemas.microsoft.com/office/drawing/2014/main" id="{964F490F-B495-46AF-967C-9F2BEEF8B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97909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47625</xdr:rowOff>
    </xdr:from>
    <xdr:to>
      <xdr:col>2</xdr:col>
      <xdr:colOff>9525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A61804-576E-4738-A533-51FFA26FE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38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24</xdr:row>
      <xdr:rowOff>47625</xdr:rowOff>
    </xdr:from>
    <xdr:to>
      <xdr:col>2</xdr:col>
      <xdr:colOff>9525</xdr:colOff>
      <xdr:row>26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37890021-F66C-4C50-8ACB-3FE96F082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6577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24</xdr:row>
      <xdr:rowOff>47625</xdr:rowOff>
    </xdr:from>
    <xdr:to>
      <xdr:col>2</xdr:col>
      <xdr:colOff>9525</xdr:colOff>
      <xdr:row>26</xdr:row>
      <xdr:rowOff>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BABAC67F-FD7F-47FE-9387-919C28243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6577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24</xdr:row>
      <xdr:rowOff>47625</xdr:rowOff>
    </xdr:from>
    <xdr:to>
      <xdr:col>2</xdr:col>
      <xdr:colOff>9525</xdr:colOff>
      <xdr:row>26</xdr:row>
      <xdr:rowOff>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65182008-4602-49C0-BCFD-2D017A494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38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47</xdr:row>
      <xdr:rowOff>47625</xdr:rowOff>
    </xdr:from>
    <xdr:to>
      <xdr:col>2</xdr:col>
      <xdr:colOff>9525</xdr:colOff>
      <xdr:row>49</xdr:row>
      <xdr:rowOff>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173EB99B-E90F-4726-A24B-B698E4B0B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38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70</xdr:row>
      <xdr:rowOff>47625</xdr:rowOff>
    </xdr:from>
    <xdr:to>
      <xdr:col>2</xdr:col>
      <xdr:colOff>9525</xdr:colOff>
      <xdr:row>72</xdr:row>
      <xdr:rowOff>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F8FF5F38-4DA4-48F6-B04E-2A88DADDC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38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93</xdr:row>
      <xdr:rowOff>47625</xdr:rowOff>
    </xdr:from>
    <xdr:to>
      <xdr:col>2</xdr:col>
      <xdr:colOff>9525</xdr:colOff>
      <xdr:row>95</xdr:row>
      <xdr:rowOff>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6FC40460-684E-42DA-BE6D-924E98BA1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38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116</xdr:row>
      <xdr:rowOff>47625</xdr:rowOff>
    </xdr:from>
    <xdr:to>
      <xdr:col>2</xdr:col>
      <xdr:colOff>9525</xdr:colOff>
      <xdr:row>118</xdr:row>
      <xdr:rowOff>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D945B9C-A68F-447D-BBB0-BB09F12B7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38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139</xdr:row>
      <xdr:rowOff>47625</xdr:rowOff>
    </xdr:from>
    <xdr:to>
      <xdr:col>2</xdr:col>
      <xdr:colOff>9525</xdr:colOff>
      <xdr:row>141</xdr:row>
      <xdr:rowOff>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B85D87C8-C231-4099-947B-27C03C512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38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162</xdr:row>
      <xdr:rowOff>47625</xdr:rowOff>
    </xdr:from>
    <xdr:to>
      <xdr:col>2</xdr:col>
      <xdr:colOff>9525</xdr:colOff>
      <xdr:row>164</xdr:row>
      <xdr:rowOff>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825DE8D-BD94-44B1-AFD9-159844825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38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185</xdr:row>
      <xdr:rowOff>47625</xdr:rowOff>
    </xdr:from>
    <xdr:to>
      <xdr:col>2</xdr:col>
      <xdr:colOff>9525</xdr:colOff>
      <xdr:row>187</xdr:row>
      <xdr:rowOff>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61515AC7-3F1A-47F0-B407-20F8B2DF1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38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208</xdr:row>
      <xdr:rowOff>47625</xdr:rowOff>
    </xdr:from>
    <xdr:to>
      <xdr:col>2</xdr:col>
      <xdr:colOff>9525</xdr:colOff>
      <xdr:row>210</xdr:row>
      <xdr:rowOff>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AF69ABF0-D3BC-4F20-A4DA-F686D0EFD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38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231</xdr:row>
      <xdr:rowOff>47625</xdr:rowOff>
    </xdr:from>
    <xdr:to>
      <xdr:col>2</xdr:col>
      <xdr:colOff>9525</xdr:colOff>
      <xdr:row>233</xdr:row>
      <xdr:rowOff>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9C28CF7F-846E-4340-8D0F-6AE1D5952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38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254</xdr:row>
      <xdr:rowOff>47625</xdr:rowOff>
    </xdr:from>
    <xdr:to>
      <xdr:col>2</xdr:col>
      <xdr:colOff>9525</xdr:colOff>
      <xdr:row>256</xdr:row>
      <xdr:rowOff>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0CB6035-8374-4A25-9C70-AD5679810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38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47625</xdr:rowOff>
    </xdr:from>
    <xdr:to>
      <xdr:col>2</xdr:col>
      <xdr:colOff>9525</xdr:colOff>
      <xdr:row>2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62B68F-2E74-4ED1-A255-5438C1111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38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24</xdr:row>
      <xdr:rowOff>47625</xdr:rowOff>
    </xdr:from>
    <xdr:to>
      <xdr:col>2</xdr:col>
      <xdr:colOff>9525</xdr:colOff>
      <xdr:row>25</xdr:row>
      <xdr:rowOff>190500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D1A7C0D8-D6B5-43B9-976D-8893C6844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6577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46</xdr:row>
      <xdr:rowOff>47625</xdr:rowOff>
    </xdr:from>
    <xdr:to>
      <xdr:col>2</xdr:col>
      <xdr:colOff>9525</xdr:colOff>
      <xdr:row>47</xdr:row>
      <xdr:rowOff>190500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D0DBE20C-C19B-4A91-92D9-B111CC744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8868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24</xdr:row>
      <xdr:rowOff>47625</xdr:rowOff>
    </xdr:from>
    <xdr:to>
      <xdr:col>2</xdr:col>
      <xdr:colOff>9525</xdr:colOff>
      <xdr:row>25</xdr:row>
      <xdr:rowOff>190500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F480C449-A847-4F8B-9E9B-730716415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6577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47</xdr:row>
      <xdr:rowOff>47625</xdr:rowOff>
    </xdr:from>
    <xdr:to>
      <xdr:col>2</xdr:col>
      <xdr:colOff>9525</xdr:colOff>
      <xdr:row>48</xdr:row>
      <xdr:rowOff>190500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454D6857-E581-41CC-AC92-D5EA8EA2B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90773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70</xdr:row>
      <xdr:rowOff>47625</xdr:rowOff>
    </xdr:from>
    <xdr:to>
      <xdr:col>2</xdr:col>
      <xdr:colOff>9525</xdr:colOff>
      <xdr:row>71</xdr:row>
      <xdr:rowOff>190500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D02E3983-DD0F-4C37-8A20-6B40030DF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4969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93</xdr:row>
      <xdr:rowOff>47625</xdr:rowOff>
    </xdr:from>
    <xdr:to>
      <xdr:col>2</xdr:col>
      <xdr:colOff>9525</xdr:colOff>
      <xdr:row>94</xdr:row>
      <xdr:rowOff>190500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A93DCEC2-C7FD-447B-8161-D9E7A5876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79165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115</xdr:row>
      <xdr:rowOff>47625</xdr:rowOff>
    </xdr:from>
    <xdr:to>
      <xdr:col>2</xdr:col>
      <xdr:colOff>9525</xdr:colOff>
      <xdr:row>116</xdr:row>
      <xdr:rowOff>190500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EF991858-D614-4F73-B55E-3DAB33B74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21456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93</xdr:row>
      <xdr:rowOff>47625</xdr:rowOff>
    </xdr:from>
    <xdr:to>
      <xdr:col>2</xdr:col>
      <xdr:colOff>9525</xdr:colOff>
      <xdr:row>94</xdr:row>
      <xdr:rowOff>190500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5CC42CCC-4020-43DB-A960-560AB43C5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79165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116</xdr:row>
      <xdr:rowOff>47625</xdr:rowOff>
    </xdr:from>
    <xdr:to>
      <xdr:col>2</xdr:col>
      <xdr:colOff>9525</xdr:colOff>
      <xdr:row>117</xdr:row>
      <xdr:rowOff>190500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64F5D423-441B-4FED-9190-F99F285C6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2336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139</xdr:row>
      <xdr:rowOff>47625</xdr:rowOff>
    </xdr:from>
    <xdr:to>
      <xdr:col>2</xdr:col>
      <xdr:colOff>9525</xdr:colOff>
      <xdr:row>140</xdr:row>
      <xdr:rowOff>190500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3AE3CEFD-3EA3-4C14-B553-F769867AC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67557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162</xdr:row>
      <xdr:rowOff>47625</xdr:rowOff>
    </xdr:from>
    <xdr:to>
      <xdr:col>2</xdr:col>
      <xdr:colOff>9525</xdr:colOff>
      <xdr:row>163</xdr:row>
      <xdr:rowOff>190500</xdr:rowOff>
    </xdr:to>
    <xdr:pic>
      <xdr:nvPicPr>
        <xdr:cNvPr id="13" name="Picture 1">
          <a:extLst>
            <a:ext uri="{FF2B5EF4-FFF2-40B4-BE49-F238E27FC236}">
              <a16:creationId xmlns:a16="http://schemas.microsoft.com/office/drawing/2014/main" id="{F529BB9C-37FF-4D14-AE01-4E90C5732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00145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185</xdr:row>
      <xdr:rowOff>47625</xdr:rowOff>
    </xdr:from>
    <xdr:to>
      <xdr:col>2</xdr:col>
      <xdr:colOff>9525</xdr:colOff>
      <xdr:row>186</xdr:row>
      <xdr:rowOff>190500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08238091-10BD-4E96-BC2D-5E9BB1EDF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4434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208</xdr:row>
      <xdr:rowOff>47625</xdr:rowOff>
    </xdr:from>
    <xdr:to>
      <xdr:col>2</xdr:col>
      <xdr:colOff>9525</xdr:colOff>
      <xdr:row>209</xdr:row>
      <xdr:rowOff>190500</xdr:rowOff>
    </xdr:to>
    <xdr:pic>
      <xdr:nvPicPr>
        <xdr:cNvPr id="15" name="Picture 1">
          <a:extLst>
            <a:ext uri="{FF2B5EF4-FFF2-40B4-BE49-F238E27FC236}">
              <a16:creationId xmlns:a16="http://schemas.microsoft.com/office/drawing/2014/main" id="{1714D789-84F0-4D8C-93E4-A25603FDD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21125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231</xdr:row>
      <xdr:rowOff>47625</xdr:rowOff>
    </xdr:from>
    <xdr:to>
      <xdr:col>2</xdr:col>
      <xdr:colOff>9525</xdr:colOff>
      <xdr:row>232</xdr:row>
      <xdr:rowOff>190500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69F09506-0121-4F93-A0A0-9BCD1A911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6532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231</xdr:row>
      <xdr:rowOff>47625</xdr:rowOff>
    </xdr:from>
    <xdr:to>
      <xdr:col>2</xdr:col>
      <xdr:colOff>9525</xdr:colOff>
      <xdr:row>232</xdr:row>
      <xdr:rowOff>190500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A42D4DBE-BB7B-459E-8269-94D4F951C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6532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254</xdr:row>
      <xdr:rowOff>47625</xdr:rowOff>
    </xdr:from>
    <xdr:to>
      <xdr:col>2</xdr:col>
      <xdr:colOff>9525</xdr:colOff>
      <xdr:row>255</xdr:row>
      <xdr:rowOff>190500</xdr:rowOff>
    </xdr:to>
    <xdr:pic>
      <xdr:nvPicPr>
        <xdr:cNvPr id="18" name="Picture 1">
          <a:extLst>
            <a:ext uri="{FF2B5EF4-FFF2-40B4-BE49-F238E27FC236}">
              <a16:creationId xmlns:a16="http://schemas.microsoft.com/office/drawing/2014/main" id="{6435E88B-C2FC-450D-9A35-ADF4B82DB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09517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277</xdr:row>
      <xdr:rowOff>47625</xdr:rowOff>
    </xdr:from>
    <xdr:to>
      <xdr:col>2</xdr:col>
      <xdr:colOff>9525</xdr:colOff>
      <xdr:row>278</xdr:row>
      <xdr:rowOff>190500</xdr:rowOff>
    </xdr:to>
    <xdr:pic>
      <xdr:nvPicPr>
        <xdr:cNvPr id="19" name="Picture 1">
          <a:extLst>
            <a:ext uri="{FF2B5EF4-FFF2-40B4-BE49-F238E27FC236}">
              <a16:creationId xmlns:a16="http://schemas.microsoft.com/office/drawing/2014/main" id="{2B97BE99-CEE3-46BF-A0D7-7ABE0CFEE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53713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300</xdr:row>
      <xdr:rowOff>47625</xdr:rowOff>
    </xdr:from>
    <xdr:to>
      <xdr:col>2</xdr:col>
      <xdr:colOff>9525</xdr:colOff>
      <xdr:row>301</xdr:row>
      <xdr:rowOff>190500</xdr:rowOff>
    </xdr:to>
    <xdr:pic>
      <xdr:nvPicPr>
        <xdr:cNvPr id="20" name="Picture 1">
          <a:extLst>
            <a:ext uri="{FF2B5EF4-FFF2-40B4-BE49-F238E27FC236}">
              <a16:creationId xmlns:a16="http://schemas.microsoft.com/office/drawing/2014/main" id="{75B633C8-F993-4831-9380-7660663CC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97909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323</xdr:row>
      <xdr:rowOff>47625</xdr:rowOff>
    </xdr:from>
    <xdr:to>
      <xdr:col>2</xdr:col>
      <xdr:colOff>9525</xdr:colOff>
      <xdr:row>324</xdr:row>
      <xdr:rowOff>190500</xdr:rowOff>
    </xdr:to>
    <xdr:pic>
      <xdr:nvPicPr>
        <xdr:cNvPr id="21" name="Picture 1">
          <a:extLst>
            <a:ext uri="{FF2B5EF4-FFF2-40B4-BE49-F238E27FC236}">
              <a16:creationId xmlns:a16="http://schemas.microsoft.com/office/drawing/2014/main" id="{43C822BA-3CFC-41C8-AD47-616CDC1B5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42105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346</xdr:row>
      <xdr:rowOff>47625</xdr:rowOff>
    </xdr:from>
    <xdr:to>
      <xdr:col>2</xdr:col>
      <xdr:colOff>9525</xdr:colOff>
      <xdr:row>347</xdr:row>
      <xdr:rowOff>190500</xdr:rowOff>
    </xdr:to>
    <xdr:pic>
      <xdr:nvPicPr>
        <xdr:cNvPr id="22" name="Picture 1">
          <a:extLst>
            <a:ext uri="{FF2B5EF4-FFF2-40B4-BE49-F238E27FC236}">
              <a16:creationId xmlns:a16="http://schemas.microsoft.com/office/drawing/2014/main" id="{2B6739BE-37CF-4F05-9CC7-FE5EC2B27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8630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47625</xdr:rowOff>
    </xdr:from>
    <xdr:to>
      <xdr:col>2</xdr:col>
      <xdr:colOff>9525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7D397E-8B03-43C1-B497-4C4AE2543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38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24</xdr:row>
      <xdr:rowOff>47625</xdr:rowOff>
    </xdr:from>
    <xdr:to>
      <xdr:col>2</xdr:col>
      <xdr:colOff>9525</xdr:colOff>
      <xdr:row>26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2868BC8B-5865-4BB3-8F4B-7F40329BD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6577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24</xdr:row>
      <xdr:rowOff>47625</xdr:rowOff>
    </xdr:from>
    <xdr:to>
      <xdr:col>2</xdr:col>
      <xdr:colOff>9525</xdr:colOff>
      <xdr:row>26</xdr:row>
      <xdr:rowOff>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71C70CA0-58B5-4766-B8AE-212F2BE09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6577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47</xdr:row>
      <xdr:rowOff>47625</xdr:rowOff>
    </xdr:from>
    <xdr:to>
      <xdr:col>2</xdr:col>
      <xdr:colOff>9525</xdr:colOff>
      <xdr:row>49</xdr:row>
      <xdr:rowOff>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FDFEEC9B-669A-41E9-8426-7C2419644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90773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70</xdr:row>
      <xdr:rowOff>47625</xdr:rowOff>
    </xdr:from>
    <xdr:to>
      <xdr:col>2</xdr:col>
      <xdr:colOff>9525</xdr:colOff>
      <xdr:row>72</xdr:row>
      <xdr:rowOff>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53D115D1-FE76-4F3F-B249-CD34C2E60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4969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</xdr:row>
      <xdr:rowOff>47625</xdr:rowOff>
    </xdr:from>
    <xdr:to>
      <xdr:col>2</xdr:col>
      <xdr:colOff>9525</xdr:colOff>
      <xdr:row>3</xdr:row>
      <xdr:rowOff>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753E7E5E-79EF-4E8B-91C5-C28F8367F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38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24</xdr:row>
      <xdr:rowOff>47625</xdr:rowOff>
    </xdr:from>
    <xdr:to>
      <xdr:col>2</xdr:col>
      <xdr:colOff>9525</xdr:colOff>
      <xdr:row>26</xdr:row>
      <xdr:rowOff>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E442B527-F46E-4941-87CA-6D94AD381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6577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24</xdr:row>
      <xdr:rowOff>47625</xdr:rowOff>
    </xdr:from>
    <xdr:to>
      <xdr:col>2</xdr:col>
      <xdr:colOff>9525</xdr:colOff>
      <xdr:row>26</xdr:row>
      <xdr:rowOff>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17F2FE15-6D3E-49CC-8CD7-A0F495AA3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6577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24</xdr:row>
      <xdr:rowOff>47625</xdr:rowOff>
    </xdr:from>
    <xdr:to>
      <xdr:col>2</xdr:col>
      <xdr:colOff>9525</xdr:colOff>
      <xdr:row>26</xdr:row>
      <xdr:rowOff>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EF81FB1-D4C0-4013-BA28-01835FAED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6577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47</xdr:row>
      <xdr:rowOff>47625</xdr:rowOff>
    </xdr:from>
    <xdr:to>
      <xdr:col>2</xdr:col>
      <xdr:colOff>9525</xdr:colOff>
      <xdr:row>49</xdr:row>
      <xdr:rowOff>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1CCB720-C64C-4054-8297-EF4FB0020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90773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70</xdr:row>
      <xdr:rowOff>47625</xdr:rowOff>
    </xdr:from>
    <xdr:to>
      <xdr:col>2</xdr:col>
      <xdr:colOff>9525</xdr:colOff>
      <xdr:row>72</xdr:row>
      <xdr:rowOff>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E6C2291-21CF-4C90-AB4B-9F98EA23B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4969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93</xdr:row>
      <xdr:rowOff>47625</xdr:rowOff>
    </xdr:from>
    <xdr:to>
      <xdr:col>2</xdr:col>
      <xdr:colOff>9525</xdr:colOff>
      <xdr:row>95</xdr:row>
      <xdr:rowOff>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DA75010A-B61C-4565-BCB3-386059D5E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67557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116</xdr:row>
      <xdr:rowOff>47625</xdr:rowOff>
    </xdr:from>
    <xdr:to>
      <xdr:col>2</xdr:col>
      <xdr:colOff>9525</xdr:colOff>
      <xdr:row>118</xdr:row>
      <xdr:rowOff>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99F1DAC0-7D62-400E-91F5-4F4C8650A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11753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139</xdr:row>
      <xdr:rowOff>47625</xdr:rowOff>
    </xdr:from>
    <xdr:to>
      <xdr:col>2</xdr:col>
      <xdr:colOff>9525</xdr:colOff>
      <xdr:row>141</xdr:row>
      <xdr:rowOff>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C3FD0E5-0C55-4B10-85CF-7AC6FA46F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00145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162</xdr:row>
      <xdr:rowOff>47625</xdr:rowOff>
    </xdr:from>
    <xdr:to>
      <xdr:col>2</xdr:col>
      <xdr:colOff>9525</xdr:colOff>
      <xdr:row>164</xdr:row>
      <xdr:rowOff>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E727CAD2-1EB1-45A9-8BC4-9A9B54CD6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44341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185</xdr:row>
      <xdr:rowOff>47625</xdr:rowOff>
    </xdr:from>
    <xdr:to>
      <xdr:col>2</xdr:col>
      <xdr:colOff>9525</xdr:colOff>
      <xdr:row>187</xdr:row>
      <xdr:rowOff>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66699F57-982D-40F9-888E-1F311332A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8853725"/>
          <a:ext cx="561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E0CF2-5432-43E2-B916-486157E72E02}">
  <dimension ref="A1:J38"/>
  <sheetViews>
    <sheetView tabSelected="1" workbookViewId="0"/>
  </sheetViews>
  <sheetFormatPr defaultRowHeight="15" customHeight="1"/>
  <cols>
    <col min="1" max="1" width="3.1796875" style="5" customWidth="1"/>
    <col min="2" max="2" width="17.26953125" bestFit="1" customWidth="1"/>
    <col min="3" max="3" width="10" style="8" customWidth="1"/>
    <col min="4" max="10" width="9.1796875" style="8"/>
  </cols>
  <sheetData>
    <row r="1" spans="1:10" ht="15" customHeight="1" thickBot="1"/>
    <row r="2" spans="1:10" ht="15" customHeight="1">
      <c r="A2" s="6"/>
      <c r="B2" s="11" t="s">
        <v>18</v>
      </c>
      <c r="C2" s="12"/>
      <c r="D2" s="12"/>
      <c r="E2" s="12"/>
      <c r="F2" s="10"/>
      <c r="G2" s="10"/>
      <c r="H2" s="10"/>
      <c r="I2" s="12"/>
      <c r="J2" s="12"/>
    </row>
    <row r="3" spans="1:10" ht="15" customHeight="1">
      <c r="A3" s="6"/>
      <c r="B3" s="13" t="s">
        <v>19</v>
      </c>
      <c r="C3" s="12"/>
      <c r="D3" s="12"/>
      <c r="E3" s="12"/>
      <c r="F3" s="10"/>
      <c r="G3" s="10"/>
      <c r="H3" s="10"/>
      <c r="I3" s="12"/>
      <c r="J3" s="12"/>
    </row>
    <row r="4" spans="1:10" ht="15" customHeight="1" thickBot="1">
      <c r="A4" s="6"/>
      <c r="B4" s="14" t="s">
        <v>20</v>
      </c>
      <c r="C4" s="12"/>
      <c r="D4" s="12"/>
      <c r="E4" s="12"/>
      <c r="F4" s="10"/>
      <c r="G4" s="10"/>
      <c r="H4" s="10"/>
      <c r="I4" s="12"/>
      <c r="J4" s="12"/>
    </row>
    <row r="5" spans="1:10" ht="15" customHeight="1">
      <c r="A5" s="7"/>
      <c r="B5" s="4"/>
      <c r="C5" s="9"/>
      <c r="D5" s="9"/>
      <c r="E5" s="9"/>
      <c r="F5" s="10"/>
      <c r="G5" s="10"/>
      <c r="H5" s="10"/>
      <c r="I5" s="12"/>
      <c r="J5" s="12"/>
    </row>
    <row r="6" spans="1:10" ht="15" customHeight="1">
      <c r="A6" s="15"/>
      <c r="B6" s="16" t="s">
        <v>0</v>
      </c>
      <c r="C6" s="17" t="s">
        <v>1</v>
      </c>
      <c r="D6" s="17" t="s">
        <v>2</v>
      </c>
      <c r="E6" s="18" t="s">
        <v>3</v>
      </c>
      <c r="F6" s="19" t="s">
        <v>4</v>
      </c>
      <c r="G6" s="12"/>
      <c r="I6" s="12"/>
      <c r="J6" s="12"/>
    </row>
    <row r="7" spans="1:10" ht="15" customHeight="1">
      <c r="A7" s="20">
        <v>1</v>
      </c>
      <c r="B7" s="21" t="s">
        <v>21</v>
      </c>
      <c r="C7" s="22">
        <v>2</v>
      </c>
      <c r="D7" s="23"/>
      <c r="E7" s="24"/>
      <c r="F7" s="25" t="s">
        <v>185</v>
      </c>
      <c r="G7" s="12"/>
      <c r="I7" s="12"/>
      <c r="J7" s="12"/>
    </row>
    <row r="8" spans="1:10" ht="15" customHeight="1">
      <c r="A8" s="20">
        <v>2</v>
      </c>
      <c r="B8" s="21" t="s">
        <v>22</v>
      </c>
      <c r="C8" s="22">
        <v>1</v>
      </c>
      <c r="D8" s="23"/>
      <c r="E8" s="24"/>
      <c r="F8" s="25" t="s">
        <v>186</v>
      </c>
      <c r="G8" s="12"/>
      <c r="I8" s="12"/>
      <c r="J8" s="12"/>
    </row>
    <row r="9" spans="1:10" ht="15" customHeight="1">
      <c r="A9" s="20">
        <v>3</v>
      </c>
      <c r="B9" s="21" t="s">
        <v>23</v>
      </c>
      <c r="C9" s="22">
        <v>0</v>
      </c>
      <c r="D9" s="23"/>
      <c r="E9" s="24"/>
      <c r="F9" s="25" t="s">
        <v>187</v>
      </c>
      <c r="G9" s="12"/>
      <c r="I9" s="12"/>
      <c r="J9" s="12"/>
    </row>
    <row r="10" spans="1:10" ht="15" customHeight="1">
      <c r="A10" s="26"/>
      <c r="B10" s="27"/>
      <c r="C10" s="28"/>
      <c r="D10" s="28"/>
      <c r="E10" s="28"/>
      <c r="F10" s="29"/>
      <c r="G10" s="29"/>
      <c r="H10" s="29"/>
      <c r="I10" s="29"/>
      <c r="J10" s="29"/>
    </row>
    <row r="11" spans="1:10" ht="15" customHeight="1">
      <c r="A11" s="30"/>
      <c r="B11" s="31"/>
      <c r="C11" s="17" t="s">
        <v>30</v>
      </c>
      <c r="D11" s="17" t="s">
        <v>25</v>
      </c>
      <c r="E11" s="17" t="s">
        <v>26</v>
      </c>
      <c r="F11" s="17" t="s">
        <v>27</v>
      </c>
      <c r="G11" s="17" t="s">
        <v>28</v>
      </c>
      <c r="H11" s="17" t="s">
        <v>29</v>
      </c>
      <c r="I11" s="17" t="s">
        <v>24</v>
      </c>
      <c r="J11" s="17" t="s">
        <v>6</v>
      </c>
    </row>
    <row r="12" spans="1:10" ht="15" customHeight="1">
      <c r="A12" s="30"/>
      <c r="B12" s="31"/>
      <c r="C12" s="90" t="s">
        <v>12</v>
      </c>
      <c r="D12" s="23" t="s">
        <v>142</v>
      </c>
      <c r="E12" s="23" t="s">
        <v>142</v>
      </c>
      <c r="F12" s="23" t="s">
        <v>143</v>
      </c>
      <c r="G12" s="23"/>
      <c r="H12" s="23"/>
      <c r="I12" s="23" t="s">
        <v>142</v>
      </c>
      <c r="J12" s="22">
        <v>2</v>
      </c>
    </row>
    <row r="13" spans="1:10" ht="15" customHeight="1">
      <c r="A13" s="30"/>
      <c r="B13" s="31"/>
      <c r="C13" s="90" t="s">
        <v>15</v>
      </c>
      <c r="D13" s="23" t="s">
        <v>142</v>
      </c>
      <c r="E13" s="23" t="s">
        <v>142</v>
      </c>
      <c r="F13" s="23" t="s">
        <v>143</v>
      </c>
      <c r="G13" s="23"/>
      <c r="H13" s="23"/>
      <c r="I13" s="23" t="s">
        <v>142</v>
      </c>
      <c r="J13" s="22">
        <v>1</v>
      </c>
    </row>
    <row r="14" spans="1:10" ht="15" customHeight="1">
      <c r="A14" s="30"/>
      <c r="B14" s="31"/>
      <c r="C14" s="90" t="s">
        <v>16</v>
      </c>
      <c r="D14" s="23" t="s">
        <v>142</v>
      </c>
      <c r="E14" s="23" t="s">
        <v>184</v>
      </c>
      <c r="F14" s="23" t="s">
        <v>142</v>
      </c>
      <c r="G14" s="23"/>
      <c r="H14" s="23"/>
      <c r="I14" s="23" t="s">
        <v>142</v>
      </c>
      <c r="J14" s="22">
        <v>3</v>
      </c>
    </row>
    <row r="15" spans="1:10" ht="15" customHeight="1">
      <c r="A15" s="30"/>
      <c r="B15" s="32"/>
      <c r="C15" s="12"/>
      <c r="D15" s="12"/>
      <c r="E15" s="12"/>
      <c r="F15" s="12"/>
      <c r="G15" s="12"/>
      <c r="H15" s="12"/>
      <c r="I15" s="12"/>
      <c r="J15" s="12"/>
    </row>
    <row r="16" spans="1:10" ht="15" customHeight="1">
      <c r="A16" s="15"/>
      <c r="B16" s="16" t="s">
        <v>7</v>
      </c>
      <c r="C16" s="17" t="s">
        <v>1</v>
      </c>
      <c r="D16" s="17" t="s">
        <v>2</v>
      </c>
      <c r="E16" s="18" t="s">
        <v>3</v>
      </c>
      <c r="F16" s="19" t="s">
        <v>4</v>
      </c>
      <c r="G16" s="12"/>
      <c r="I16" s="12"/>
      <c r="J16" s="12"/>
    </row>
    <row r="17" spans="1:10" ht="15" customHeight="1">
      <c r="A17" s="20">
        <v>1</v>
      </c>
      <c r="B17" s="21" t="s">
        <v>31</v>
      </c>
      <c r="C17" s="22">
        <v>2</v>
      </c>
      <c r="D17" s="23"/>
      <c r="E17" s="24"/>
      <c r="F17" s="25" t="s">
        <v>185</v>
      </c>
      <c r="G17" s="12"/>
      <c r="I17" s="12"/>
      <c r="J17" s="12"/>
    </row>
    <row r="18" spans="1:10" ht="15" customHeight="1">
      <c r="A18" s="20">
        <v>2</v>
      </c>
      <c r="B18" s="21" t="s">
        <v>10</v>
      </c>
      <c r="C18" s="22">
        <v>1</v>
      </c>
      <c r="D18" s="23"/>
      <c r="E18" s="24"/>
      <c r="F18" s="25" t="s">
        <v>186</v>
      </c>
      <c r="G18" s="12"/>
      <c r="I18" s="12"/>
      <c r="J18" s="12"/>
    </row>
    <row r="19" spans="1:10" ht="15" customHeight="1">
      <c r="A19" s="20">
        <v>3</v>
      </c>
      <c r="B19" s="21" t="s">
        <v>32</v>
      </c>
      <c r="C19" s="22">
        <v>0</v>
      </c>
      <c r="D19" s="23"/>
      <c r="E19" s="24"/>
      <c r="F19" s="25" t="s">
        <v>187</v>
      </c>
      <c r="G19" s="12"/>
      <c r="I19" s="12"/>
      <c r="J19" s="12"/>
    </row>
    <row r="20" spans="1:10" ht="15" customHeight="1">
      <c r="A20" s="26"/>
      <c r="B20" s="27"/>
      <c r="C20" s="28"/>
      <c r="D20" s="28"/>
      <c r="E20" s="28"/>
      <c r="F20" s="29"/>
      <c r="G20" s="29"/>
      <c r="H20" s="29"/>
      <c r="I20" s="29"/>
      <c r="J20" s="29"/>
    </row>
    <row r="21" spans="1:10" ht="15" customHeight="1">
      <c r="A21" s="30"/>
      <c r="B21" s="31"/>
      <c r="C21" s="17" t="s">
        <v>30</v>
      </c>
      <c r="D21" s="17" t="s">
        <v>25</v>
      </c>
      <c r="E21" s="17" t="s">
        <v>26</v>
      </c>
      <c r="F21" s="17" t="s">
        <v>27</v>
      </c>
      <c r="G21" s="17" t="s">
        <v>28</v>
      </c>
      <c r="H21" s="17" t="s">
        <v>29</v>
      </c>
      <c r="I21" s="17" t="s">
        <v>24</v>
      </c>
      <c r="J21" s="17" t="s">
        <v>6</v>
      </c>
    </row>
    <row r="22" spans="1:10" ht="15" customHeight="1">
      <c r="A22" s="30"/>
      <c r="B22" s="31"/>
      <c r="C22" s="90" t="s">
        <v>12</v>
      </c>
      <c r="D22" s="23" t="s">
        <v>142</v>
      </c>
      <c r="E22" s="23" t="s">
        <v>142</v>
      </c>
      <c r="F22" s="23" t="s">
        <v>143</v>
      </c>
      <c r="G22" s="23"/>
      <c r="H22" s="23"/>
      <c r="I22" s="23" t="s">
        <v>142</v>
      </c>
      <c r="J22" s="22">
        <v>2</v>
      </c>
    </row>
    <row r="23" spans="1:10" ht="15" customHeight="1">
      <c r="A23" s="30"/>
      <c r="B23" s="31"/>
      <c r="C23" s="90" t="s">
        <v>15</v>
      </c>
      <c r="D23" s="23" t="s">
        <v>143</v>
      </c>
      <c r="E23" s="23" t="s">
        <v>142</v>
      </c>
      <c r="F23" s="23" t="s">
        <v>142</v>
      </c>
      <c r="G23" s="23"/>
      <c r="H23" s="23"/>
      <c r="I23" s="23" t="s">
        <v>142</v>
      </c>
      <c r="J23" s="22">
        <v>1</v>
      </c>
    </row>
    <row r="24" spans="1:10" ht="15" customHeight="1">
      <c r="A24" s="30"/>
      <c r="B24" s="31"/>
      <c r="C24" s="90" t="s">
        <v>16</v>
      </c>
      <c r="D24" s="23" t="s">
        <v>143</v>
      </c>
      <c r="E24" s="23" t="s">
        <v>143</v>
      </c>
      <c r="F24" s="23" t="s">
        <v>12</v>
      </c>
      <c r="G24" s="23" t="s">
        <v>143</v>
      </c>
      <c r="H24" s="23"/>
      <c r="I24" s="23" t="s">
        <v>143</v>
      </c>
      <c r="J24" s="22">
        <v>3</v>
      </c>
    </row>
    <row r="25" spans="1:10" ht="15" customHeight="1">
      <c r="A25" s="30"/>
      <c r="B25" s="32"/>
      <c r="C25" s="12"/>
      <c r="D25" s="12"/>
      <c r="E25" s="12"/>
      <c r="F25" s="12"/>
      <c r="G25" s="12"/>
      <c r="H25" s="12"/>
      <c r="I25" s="12"/>
      <c r="J25" s="12"/>
    </row>
    <row r="26" spans="1:10" ht="15" customHeight="1">
      <c r="A26" s="15"/>
      <c r="B26" s="16" t="s">
        <v>9</v>
      </c>
      <c r="C26" s="17" t="s">
        <v>1</v>
      </c>
      <c r="D26" s="17" t="s">
        <v>2</v>
      </c>
      <c r="E26" s="18" t="s">
        <v>3</v>
      </c>
      <c r="F26" s="19" t="s">
        <v>4</v>
      </c>
      <c r="G26" s="12"/>
      <c r="I26" s="12"/>
      <c r="J26" s="12"/>
    </row>
    <row r="27" spans="1:10" ht="15" customHeight="1">
      <c r="A27" s="20">
        <v>1</v>
      </c>
      <c r="B27" s="21" t="s">
        <v>35</v>
      </c>
      <c r="C27" s="185">
        <v>3</v>
      </c>
      <c r="D27" s="33"/>
      <c r="E27" s="34"/>
      <c r="F27" s="35" t="s">
        <v>185</v>
      </c>
      <c r="G27" s="12"/>
      <c r="I27" s="12"/>
      <c r="J27" s="12"/>
    </row>
    <row r="28" spans="1:10" ht="15" customHeight="1">
      <c r="A28" s="20">
        <v>2</v>
      </c>
      <c r="B28" s="21" t="s">
        <v>8</v>
      </c>
      <c r="C28" s="185">
        <v>2</v>
      </c>
      <c r="D28" s="33"/>
      <c r="E28" s="34"/>
      <c r="F28" s="35" t="s">
        <v>186</v>
      </c>
      <c r="G28" s="12"/>
      <c r="I28" s="12"/>
      <c r="J28" s="12"/>
    </row>
    <row r="29" spans="1:10" ht="15" customHeight="1">
      <c r="A29" s="20">
        <v>3</v>
      </c>
      <c r="B29" s="21" t="s">
        <v>33</v>
      </c>
      <c r="C29" s="185">
        <v>1</v>
      </c>
      <c r="D29" s="33"/>
      <c r="E29" s="34"/>
      <c r="F29" s="35" t="s">
        <v>187</v>
      </c>
      <c r="G29" s="12"/>
      <c r="I29" s="12"/>
      <c r="J29" s="12"/>
    </row>
    <row r="30" spans="1:10" ht="15" customHeight="1">
      <c r="A30" s="20">
        <v>4</v>
      </c>
      <c r="B30" s="21" t="s">
        <v>34</v>
      </c>
      <c r="C30" s="185">
        <v>0</v>
      </c>
      <c r="D30" s="33"/>
      <c r="E30" s="34"/>
      <c r="F30" s="35" t="s">
        <v>188</v>
      </c>
      <c r="G30" s="12"/>
      <c r="I30" s="12"/>
      <c r="J30" s="12"/>
    </row>
    <row r="31" spans="1:10" ht="15" customHeight="1">
      <c r="A31" s="26"/>
      <c r="B31" s="27"/>
      <c r="C31" s="28"/>
      <c r="D31" s="28"/>
      <c r="E31" s="28"/>
      <c r="F31" s="29"/>
      <c r="G31" s="29"/>
      <c r="H31" s="29"/>
      <c r="I31" s="29"/>
      <c r="J31" s="29"/>
    </row>
    <row r="32" spans="1:10" ht="15" customHeight="1">
      <c r="A32" s="30"/>
      <c r="B32" s="31"/>
      <c r="C32" s="17" t="s">
        <v>30</v>
      </c>
      <c r="D32" s="17" t="s">
        <v>25</v>
      </c>
      <c r="E32" s="17" t="s">
        <v>26</v>
      </c>
      <c r="F32" s="17" t="s">
        <v>27</v>
      </c>
      <c r="G32" s="17" t="s">
        <v>28</v>
      </c>
      <c r="H32" s="17" t="s">
        <v>29</v>
      </c>
      <c r="I32" s="17" t="s">
        <v>24</v>
      </c>
      <c r="J32" s="17" t="s">
        <v>6</v>
      </c>
    </row>
    <row r="33" spans="1:10" ht="15" customHeight="1">
      <c r="A33" s="30"/>
      <c r="B33" s="31"/>
      <c r="C33" s="90" t="s">
        <v>12</v>
      </c>
      <c r="D33" s="23" t="s">
        <v>142</v>
      </c>
      <c r="E33" s="23" t="s">
        <v>142</v>
      </c>
      <c r="F33" s="23" t="s">
        <v>142</v>
      </c>
      <c r="G33" s="23"/>
      <c r="H33" s="23"/>
      <c r="I33" s="23" t="s">
        <v>142</v>
      </c>
      <c r="J33" s="22">
        <v>4</v>
      </c>
    </row>
    <row r="34" spans="1:10" ht="15" customHeight="1">
      <c r="A34" s="30"/>
      <c r="B34" s="31"/>
      <c r="C34" s="90" t="s">
        <v>13</v>
      </c>
      <c r="D34" s="23" t="s">
        <v>143</v>
      </c>
      <c r="E34" s="23" t="s">
        <v>142</v>
      </c>
      <c r="F34" s="23" t="s">
        <v>142</v>
      </c>
      <c r="G34" s="23"/>
      <c r="H34" s="23"/>
      <c r="I34" s="23" t="s">
        <v>142</v>
      </c>
      <c r="J34" s="22">
        <v>3</v>
      </c>
    </row>
    <row r="35" spans="1:10" ht="15" customHeight="1">
      <c r="A35" s="30"/>
      <c r="B35" s="31"/>
      <c r="C35" s="90" t="s">
        <v>14</v>
      </c>
      <c r="D35" s="23" t="s">
        <v>142</v>
      </c>
      <c r="E35" s="23" t="s">
        <v>143</v>
      </c>
      <c r="F35" s="23" t="s">
        <v>142</v>
      </c>
      <c r="G35" s="23"/>
      <c r="H35" s="23"/>
      <c r="I35" s="23" t="s">
        <v>142</v>
      </c>
      <c r="J35" s="22">
        <v>2</v>
      </c>
    </row>
    <row r="36" spans="1:10" ht="15" customHeight="1">
      <c r="A36" s="30"/>
      <c r="B36" s="31"/>
      <c r="C36" s="90" t="s">
        <v>15</v>
      </c>
      <c r="D36" s="23" t="s">
        <v>143</v>
      </c>
      <c r="E36" s="23" t="s">
        <v>142</v>
      </c>
      <c r="F36" s="23" t="s">
        <v>15</v>
      </c>
      <c r="G36" s="23" t="s">
        <v>143</v>
      </c>
      <c r="H36" s="23"/>
      <c r="I36" s="23" t="s">
        <v>143</v>
      </c>
      <c r="J36" s="22">
        <v>4</v>
      </c>
    </row>
    <row r="37" spans="1:10" ht="15" customHeight="1">
      <c r="A37" s="30"/>
      <c r="B37" s="31"/>
      <c r="C37" s="90" t="s">
        <v>16</v>
      </c>
      <c r="D37" s="23" t="s">
        <v>142</v>
      </c>
      <c r="E37" s="23" t="s">
        <v>143</v>
      </c>
      <c r="F37" s="23" t="s">
        <v>184</v>
      </c>
      <c r="G37" s="23"/>
      <c r="H37" s="23"/>
      <c r="I37" s="23" t="s">
        <v>142</v>
      </c>
      <c r="J37" s="22">
        <v>3</v>
      </c>
    </row>
    <row r="38" spans="1:10" ht="15" customHeight="1">
      <c r="A38" s="30"/>
      <c r="B38" s="31"/>
      <c r="C38" s="90" t="s">
        <v>17</v>
      </c>
      <c r="D38" s="23" t="s">
        <v>142</v>
      </c>
      <c r="E38" s="23" t="s">
        <v>142</v>
      </c>
      <c r="F38" s="23" t="s">
        <v>143</v>
      </c>
      <c r="G38" s="23"/>
      <c r="H38" s="23"/>
      <c r="I38" s="23" t="s">
        <v>142</v>
      </c>
      <c r="J38" s="22">
        <v>1</v>
      </c>
    </row>
  </sheetData>
  <hyperlinks>
    <hyperlink ref="C12" location="'M15 Joukkue ottelukaaviot'!H4" display="1-3" xr:uid="{92980B90-7DE2-4A27-AB66-337BD70F3AD9}"/>
    <hyperlink ref="C22" location="'M15 Joukkue ottelukaaviot'!H73" display="1-3" xr:uid="{252E1053-71DB-45CD-9D0C-B322641F8FCB}"/>
    <hyperlink ref="C23" location="'M15 Joukkue ottelukaaviot'!H96" display="2-3" xr:uid="{2C752DF6-7A62-42BF-A36E-3F3BA09D267A}"/>
    <hyperlink ref="C24" location="'M15 Joukkue ottelukaaviot'!H119" display="1-2" xr:uid="{1C707E1B-09DD-4F21-AEF4-03775692DAAD}"/>
    <hyperlink ref="C33" location="'M15 Joukkue ottelukaaviot'!H142" display="1-3" xr:uid="{4716D15E-9E4D-4AF9-BCF4-85B497BF24C4}"/>
    <hyperlink ref="C34" location="'M15 Joukkue ottelukaaviot'!H165" display="2-4" xr:uid="{E0CF8A1B-590E-4ADD-AEFD-985E9DED737C}"/>
    <hyperlink ref="C35" location="'M15 Joukkue ottelukaaviot'!H188" display="1-4" xr:uid="{2ECB8292-415B-45CA-9F09-BDDC9E3D2FD8}"/>
    <hyperlink ref="C36" location="'M15 Joukkue ottelukaaviot'!H211" display="2-3" xr:uid="{184E4A62-BCB9-4259-B3EB-F61D76824D3B}"/>
    <hyperlink ref="C37" location="'M15 Joukkue ottelukaaviot'!H234" display="1-2" xr:uid="{9B92DAB3-7639-4F87-8941-DE37357F793D}"/>
    <hyperlink ref="C38" location="'M15 Joukkue ottelukaaviot'!H257" display="3-4" xr:uid="{829222AC-B7DE-49B8-841D-4362A890CE82}"/>
    <hyperlink ref="C14" location="'M15 Joukkue ottelukaaviot'!H50" display="1-2" xr:uid="{8479F475-C555-47BE-8B86-DC9BA125017F}"/>
    <hyperlink ref="C13" location="'M15 Joukkue ottelukaaviot'!H27" display="2-3" xr:uid="{A1A43E05-10BB-4B9E-A213-6E8D158F8B40}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D38DB-D5DB-47CC-B19C-73825D5F85B3}">
  <dimension ref="A1:J24"/>
  <sheetViews>
    <sheetView workbookViewId="0"/>
  </sheetViews>
  <sheetFormatPr defaultRowHeight="14.5"/>
  <cols>
    <col min="1" max="1" width="3.1796875" customWidth="1"/>
    <col min="2" max="2" width="17.26953125" bestFit="1" customWidth="1"/>
    <col min="3" max="3" width="10" customWidth="1"/>
  </cols>
  <sheetData>
    <row r="1" spans="1:10" ht="15" thickBot="1">
      <c r="A1" s="5"/>
      <c r="C1" s="8"/>
      <c r="D1" s="8"/>
      <c r="E1" s="8"/>
      <c r="F1" s="8"/>
      <c r="G1" s="8"/>
      <c r="H1" s="8"/>
      <c r="I1" s="8"/>
      <c r="J1" s="8"/>
    </row>
    <row r="2" spans="1:10">
      <c r="A2" s="6"/>
      <c r="B2" s="11" t="s">
        <v>18</v>
      </c>
      <c r="C2" s="12"/>
      <c r="D2" s="12"/>
      <c r="E2" s="12"/>
      <c r="F2" s="10"/>
      <c r="G2" s="10"/>
      <c r="H2" s="10"/>
      <c r="I2" s="12"/>
      <c r="J2" s="12"/>
    </row>
    <row r="3" spans="1:10">
      <c r="A3" s="6"/>
      <c r="B3" s="13" t="s">
        <v>123</v>
      </c>
      <c r="C3" s="12"/>
      <c r="D3" s="12"/>
      <c r="E3" s="12"/>
      <c r="F3" s="10"/>
      <c r="G3" s="10"/>
      <c r="H3" s="10"/>
      <c r="I3" s="12"/>
      <c r="J3" s="12"/>
    </row>
    <row r="4" spans="1:10" ht="15" thickBot="1">
      <c r="A4" s="6"/>
      <c r="B4" s="14" t="s">
        <v>20</v>
      </c>
      <c r="C4" s="12"/>
      <c r="D4" s="12"/>
      <c r="E4" s="12"/>
      <c r="F4" s="10"/>
      <c r="G4" s="10"/>
      <c r="H4" s="10"/>
      <c r="I4" s="12"/>
      <c r="J4" s="12"/>
    </row>
    <row r="5" spans="1:10">
      <c r="A5" s="7"/>
      <c r="B5" s="4"/>
      <c r="C5" s="9"/>
      <c r="D5" s="9"/>
      <c r="E5" s="9"/>
      <c r="F5" s="10"/>
      <c r="G5" s="10"/>
      <c r="H5" s="10"/>
      <c r="I5" s="12"/>
      <c r="J5" s="12"/>
    </row>
    <row r="6" spans="1:10">
      <c r="A6" s="15"/>
      <c r="B6" s="16" t="s">
        <v>0</v>
      </c>
      <c r="C6" s="17" t="s">
        <v>1</v>
      </c>
      <c r="D6" s="17" t="s">
        <v>2</v>
      </c>
      <c r="E6" s="18" t="s">
        <v>3</v>
      </c>
      <c r="F6" s="19" t="s">
        <v>4</v>
      </c>
      <c r="G6" s="12"/>
      <c r="H6" s="8"/>
      <c r="I6" s="12"/>
      <c r="J6" s="12"/>
    </row>
    <row r="7" spans="1:10">
      <c r="A7" s="20">
        <v>1</v>
      </c>
      <c r="B7" s="21" t="s">
        <v>5</v>
      </c>
      <c r="C7" s="22">
        <v>2</v>
      </c>
      <c r="D7" s="23"/>
      <c r="E7" s="24"/>
      <c r="F7" s="25" t="s">
        <v>185</v>
      </c>
      <c r="G7" s="12"/>
      <c r="H7" s="8"/>
      <c r="I7" s="12"/>
      <c r="J7" s="12"/>
    </row>
    <row r="8" spans="1:10">
      <c r="A8" s="20">
        <v>2</v>
      </c>
      <c r="B8" s="21" t="s">
        <v>134</v>
      </c>
      <c r="C8" s="22">
        <v>1</v>
      </c>
      <c r="D8" s="23"/>
      <c r="E8" s="24"/>
      <c r="F8" s="25" t="s">
        <v>186</v>
      </c>
      <c r="G8" s="12"/>
      <c r="H8" s="8"/>
      <c r="I8" s="12"/>
      <c r="J8" s="12"/>
    </row>
    <row r="9" spans="1:10">
      <c r="A9" s="20">
        <v>3</v>
      </c>
      <c r="B9" s="21" t="s">
        <v>46</v>
      </c>
      <c r="C9" s="22">
        <v>0</v>
      </c>
      <c r="D9" s="23"/>
      <c r="E9" s="24"/>
      <c r="F9" s="25" t="s">
        <v>187</v>
      </c>
      <c r="G9" s="12"/>
      <c r="H9" s="8"/>
      <c r="I9" s="12"/>
      <c r="J9" s="12"/>
    </row>
    <row r="10" spans="1:10">
      <c r="A10" s="26"/>
      <c r="B10" s="27"/>
      <c r="C10" s="28"/>
      <c r="D10" s="28"/>
      <c r="E10" s="28"/>
      <c r="F10" s="29"/>
      <c r="G10" s="29"/>
      <c r="H10" s="29"/>
      <c r="I10" s="29"/>
      <c r="J10" s="29"/>
    </row>
    <row r="11" spans="1:10">
      <c r="A11" s="30"/>
      <c r="B11" s="31"/>
      <c r="C11" s="17" t="s">
        <v>30</v>
      </c>
      <c r="D11" s="17" t="s">
        <v>25</v>
      </c>
      <c r="E11" s="17" t="s">
        <v>26</v>
      </c>
      <c r="F11" s="17" t="s">
        <v>27</v>
      </c>
      <c r="G11" s="17" t="s">
        <v>28</v>
      </c>
      <c r="H11" s="17" t="s">
        <v>29</v>
      </c>
      <c r="I11" s="17" t="s">
        <v>24</v>
      </c>
      <c r="J11" s="17" t="s">
        <v>6</v>
      </c>
    </row>
    <row r="12" spans="1:10">
      <c r="A12" s="30"/>
      <c r="B12" s="31"/>
      <c r="C12" s="90" t="s">
        <v>12</v>
      </c>
      <c r="D12" s="23" t="s">
        <v>15</v>
      </c>
      <c r="E12" s="23" t="s">
        <v>142</v>
      </c>
      <c r="F12" s="23" t="s">
        <v>142</v>
      </c>
      <c r="G12" s="23" t="s">
        <v>142</v>
      </c>
      <c r="H12" s="23"/>
      <c r="I12" s="23" t="s">
        <v>143</v>
      </c>
      <c r="J12" s="22">
        <v>2</v>
      </c>
    </row>
    <row r="13" spans="1:10">
      <c r="A13" s="30"/>
      <c r="B13" s="31"/>
      <c r="C13" s="90" t="s">
        <v>15</v>
      </c>
      <c r="D13" s="23" t="s">
        <v>176</v>
      </c>
      <c r="E13" s="23" t="s">
        <v>142</v>
      </c>
      <c r="F13" s="23" t="s">
        <v>142</v>
      </c>
      <c r="G13" s="23" t="s">
        <v>184</v>
      </c>
      <c r="H13" s="23"/>
      <c r="I13" s="23" t="s">
        <v>143</v>
      </c>
      <c r="J13" s="22">
        <v>1</v>
      </c>
    </row>
    <row r="14" spans="1:10">
      <c r="A14" s="30"/>
      <c r="B14" s="31"/>
      <c r="C14" s="90" t="s">
        <v>16</v>
      </c>
      <c r="D14" s="23" t="s">
        <v>176</v>
      </c>
      <c r="E14" s="23" t="s">
        <v>142</v>
      </c>
      <c r="F14" s="23" t="s">
        <v>142</v>
      </c>
      <c r="G14" s="23" t="s">
        <v>143</v>
      </c>
      <c r="H14" s="23"/>
      <c r="I14" s="23" t="s">
        <v>143</v>
      </c>
      <c r="J14" s="22">
        <v>3</v>
      </c>
    </row>
    <row r="15" spans="1:10">
      <c r="A15" s="30"/>
      <c r="B15" s="32"/>
      <c r="C15" s="12"/>
      <c r="D15" s="12"/>
      <c r="E15" s="12"/>
      <c r="F15" s="12"/>
      <c r="G15" s="12"/>
      <c r="H15" s="12"/>
      <c r="I15" s="12"/>
      <c r="J15" s="12"/>
    </row>
    <row r="16" spans="1:10">
      <c r="A16" s="15"/>
      <c r="B16" s="16" t="s">
        <v>7</v>
      </c>
      <c r="C16" s="17" t="s">
        <v>1</v>
      </c>
      <c r="D16" s="17" t="s">
        <v>2</v>
      </c>
      <c r="E16" s="18" t="s">
        <v>3</v>
      </c>
      <c r="F16" s="19" t="s">
        <v>4</v>
      </c>
      <c r="G16" s="12"/>
      <c r="H16" s="8"/>
      <c r="I16" s="12"/>
      <c r="J16" s="12"/>
    </row>
    <row r="17" spans="1:10">
      <c r="A17" s="20">
        <v>1</v>
      </c>
      <c r="B17" s="21" t="s">
        <v>110</v>
      </c>
      <c r="C17" s="185">
        <v>0</v>
      </c>
      <c r="D17" s="33"/>
      <c r="E17" s="34"/>
      <c r="F17" s="35" t="s">
        <v>187</v>
      </c>
      <c r="G17" s="12"/>
      <c r="H17" s="8"/>
      <c r="I17" s="12"/>
      <c r="J17" s="12"/>
    </row>
    <row r="18" spans="1:10">
      <c r="A18" s="20">
        <v>2</v>
      </c>
      <c r="B18" s="21" t="s">
        <v>135</v>
      </c>
      <c r="C18" s="185">
        <v>2</v>
      </c>
      <c r="D18" s="33"/>
      <c r="E18" s="34"/>
      <c r="F18" s="35" t="s">
        <v>185</v>
      </c>
      <c r="G18" s="12"/>
      <c r="H18" s="8"/>
      <c r="I18" s="12"/>
      <c r="J18" s="12"/>
    </row>
    <row r="19" spans="1:10">
      <c r="A19" s="20">
        <v>3</v>
      </c>
      <c r="B19" s="21" t="s">
        <v>94</v>
      </c>
      <c r="C19" s="185">
        <v>1</v>
      </c>
      <c r="D19" s="33"/>
      <c r="E19" s="34"/>
      <c r="F19" s="35" t="s">
        <v>186</v>
      </c>
      <c r="G19" s="12"/>
      <c r="H19" s="8"/>
      <c r="I19" s="12"/>
      <c r="J19" s="12"/>
    </row>
    <row r="20" spans="1:10">
      <c r="A20" s="26"/>
      <c r="B20" s="27"/>
      <c r="C20" s="28"/>
      <c r="D20" s="28"/>
      <c r="E20" s="28"/>
      <c r="F20" s="29"/>
      <c r="G20" s="29"/>
      <c r="H20" s="29"/>
      <c r="I20" s="29"/>
      <c r="J20" s="29"/>
    </row>
    <row r="21" spans="1:10">
      <c r="A21" s="30"/>
      <c r="B21" s="31"/>
      <c r="C21" s="17" t="s">
        <v>30</v>
      </c>
      <c r="D21" s="17" t="s">
        <v>25</v>
      </c>
      <c r="E21" s="17" t="s">
        <v>26</v>
      </c>
      <c r="F21" s="17" t="s">
        <v>27</v>
      </c>
      <c r="G21" s="17" t="s">
        <v>28</v>
      </c>
      <c r="H21" s="17" t="s">
        <v>29</v>
      </c>
      <c r="I21" s="17" t="s">
        <v>24</v>
      </c>
      <c r="J21" s="17" t="s">
        <v>6</v>
      </c>
    </row>
    <row r="22" spans="1:10">
      <c r="A22" s="30"/>
      <c r="B22" s="31"/>
      <c r="C22" s="90" t="s">
        <v>12</v>
      </c>
      <c r="D22" s="23" t="s">
        <v>176</v>
      </c>
      <c r="E22" s="23" t="s">
        <v>176</v>
      </c>
      <c r="F22" s="23" t="s">
        <v>12</v>
      </c>
      <c r="G22" s="23"/>
      <c r="H22" s="23"/>
      <c r="I22" s="23" t="s">
        <v>176</v>
      </c>
      <c r="J22" s="22">
        <v>2</v>
      </c>
    </row>
    <row r="23" spans="1:10">
      <c r="A23" s="30"/>
      <c r="B23" s="31"/>
      <c r="C23" s="90" t="s">
        <v>15</v>
      </c>
      <c r="D23" s="23" t="s">
        <v>176</v>
      </c>
      <c r="E23" s="23" t="s">
        <v>184</v>
      </c>
      <c r="F23" s="23" t="s">
        <v>15</v>
      </c>
      <c r="G23" s="23" t="s">
        <v>143</v>
      </c>
      <c r="H23" s="23" t="s">
        <v>142</v>
      </c>
      <c r="I23" s="23" t="s">
        <v>184</v>
      </c>
      <c r="J23" s="22">
        <v>1</v>
      </c>
    </row>
    <row r="24" spans="1:10">
      <c r="A24" s="30"/>
      <c r="B24" s="31"/>
      <c r="C24" s="90" t="s">
        <v>16</v>
      </c>
      <c r="D24" s="23" t="s">
        <v>176</v>
      </c>
      <c r="E24" s="23" t="s">
        <v>176</v>
      </c>
      <c r="F24" s="23" t="s">
        <v>176</v>
      </c>
      <c r="G24" s="23"/>
      <c r="H24" s="23"/>
      <c r="I24" s="23" t="s">
        <v>176</v>
      </c>
      <c r="J24" s="22">
        <v>3</v>
      </c>
    </row>
  </sheetData>
  <hyperlinks>
    <hyperlink ref="C12" location="'N13 Joukkue ottelukaaviot'!H4" display="1-3" xr:uid="{F912FF00-1260-48C3-93BB-EF4E04C6F1A9}"/>
    <hyperlink ref="C14" location="'N13 Joukkue ottelukaaviot'!H50" display="1-2" xr:uid="{6517DEC9-2A12-43C0-9537-0A8F5CE720D6}"/>
    <hyperlink ref="C13" location="'N13 Joukkue ottelukaaviot'!H27" display="2-3" xr:uid="{056B196E-AE21-4D6D-A694-094D9BFDC645}"/>
    <hyperlink ref="C22" location="'N13 Joukkue ottelukaaviot'!H73" display="1-3" xr:uid="{27AED31D-E356-4000-8C90-A0661D8EB116}"/>
    <hyperlink ref="C24" location="'N13 Joukkue ottelukaaviot'!H119" display="1-2" xr:uid="{0A234EC2-AAC4-4E46-A325-C50D81AFB8E3}"/>
    <hyperlink ref="C23" location="'N13 Joukkue ottelukaaviot'!H96" display="2-3" xr:uid="{83EA9354-66CA-4DE1-9120-3C8F0696CB32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98088-4690-412C-AE89-5AF40378A3C4}">
  <dimension ref="A1:E10"/>
  <sheetViews>
    <sheetView workbookViewId="0"/>
  </sheetViews>
  <sheetFormatPr defaultRowHeight="14.5"/>
  <cols>
    <col min="1" max="1" width="3.1796875" customWidth="1"/>
    <col min="2" max="2" width="5.7265625" customWidth="1"/>
    <col min="3" max="3" width="15.1796875" customWidth="1"/>
    <col min="4" max="5" width="15.7265625" customWidth="1"/>
  </cols>
  <sheetData>
    <row r="1" spans="1:5" ht="15" thickBot="1">
      <c r="A1" s="5"/>
      <c r="C1" s="8"/>
    </row>
    <row r="2" spans="1:5">
      <c r="A2" s="6"/>
      <c r="B2" s="11" t="s">
        <v>18</v>
      </c>
      <c r="C2" s="36"/>
      <c r="D2" s="32"/>
      <c r="E2" s="3"/>
    </row>
    <row r="3" spans="1:5">
      <c r="A3" s="6"/>
      <c r="B3" s="13" t="s">
        <v>123</v>
      </c>
      <c r="C3" s="37"/>
      <c r="D3" s="32"/>
      <c r="E3" s="3"/>
    </row>
    <row r="4" spans="1:5" ht="15" thickBot="1">
      <c r="A4" s="6"/>
      <c r="B4" s="14" t="s">
        <v>20</v>
      </c>
      <c r="C4" s="38"/>
      <c r="D4" s="32"/>
      <c r="E4" s="3"/>
    </row>
    <row r="5" spans="1:5">
      <c r="A5" s="7"/>
      <c r="B5" s="4"/>
      <c r="C5" s="9"/>
      <c r="D5" s="3"/>
      <c r="E5" s="3"/>
    </row>
    <row r="6" spans="1:5">
      <c r="A6" s="46"/>
      <c r="B6" s="39"/>
      <c r="C6" s="39" t="s">
        <v>36</v>
      </c>
      <c r="D6" s="2"/>
      <c r="E6" s="3"/>
    </row>
    <row r="7" spans="1:5">
      <c r="A7" s="40">
        <v>1</v>
      </c>
      <c r="B7" s="41" t="s">
        <v>40</v>
      </c>
      <c r="C7" s="42" t="s">
        <v>5</v>
      </c>
      <c r="D7" s="91" t="s">
        <v>5</v>
      </c>
      <c r="E7" s="3"/>
    </row>
    <row r="8" spans="1:5">
      <c r="A8" s="40">
        <v>2</v>
      </c>
      <c r="B8" s="40" t="s">
        <v>38</v>
      </c>
      <c r="C8" s="42" t="s">
        <v>94</v>
      </c>
      <c r="D8" s="45" t="s">
        <v>142</v>
      </c>
      <c r="E8" s="92" t="s">
        <v>5</v>
      </c>
    </row>
    <row r="9" spans="1:5">
      <c r="A9" s="46">
        <v>3</v>
      </c>
      <c r="B9" s="46" t="s">
        <v>43</v>
      </c>
      <c r="C9" s="39" t="s">
        <v>93</v>
      </c>
      <c r="D9" s="91" t="s">
        <v>93</v>
      </c>
      <c r="E9" s="47" t="s">
        <v>142</v>
      </c>
    </row>
    <row r="10" spans="1:5">
      <c r="A10" s="46">
        <v>4</v>
      </c>
      <c r="B10" s="46" t="s">
        <v>41</v>
      </c>
      <c r="C10" s="39" t="s">
        <v>135</v>
      </c>
      <c r="D10" s="47" t="s">
        <v>184</v>
      </c>
      <c r="E10" s="3"/>
    </row>
  </sheetData>
  <hyperlinks>
    <hyperlink ref="E8" location="'N13 Joukkue ottelukaaviot'!H188" display="?" xr:uid="{4B0807EF-5404-47AA-BC77-9C92FF16ACF2}"/>
    <hyperlink ref="D7" location="'N13 Joukkue ottelukaaviot'!H142" display="?" xr:uid="{C75BCA1A-248D-4F00-8C43-FD0B0EA3E6C3}"/>
    <hyperlink ref="D9" location="'N13 Joukkue ottelukaaviot'!H165" display="?" xr:uid="{2B96050F-12D1-4720-BB52-E924C5063158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3176E-BC11-4776-AD38-E3AB6AD3B45E}">
  <dimension ref="A1:N207"/>
  <sheetViews>
    <sheetView workbookViewId="0"/>
  </sheetViews>
  <sheetFormatPr defaultColWidth="9.1796875" defaultRowHeight="14.5"/>
  <cols>
    <col min="1" max="1" width="2.81640625" style="57" customWidth="1"/>
    <col min="2" max="2" width="9.1796875" style="57"/>
    <col min="3" max="4" width="20.7265625" style="57" customWidth="1"/>
    <col min="5" max="5" width="1.7265625" style="57" customWidth="1"/>
    <col min="6" max="14" width="6.7265625" style="57" customWidth="1"/>
    <col min="15" max="16384" width="9.1796875" style="57"/>
  </cols>
  <sheetData>
    <row r="1" spans="1:14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>
      <c r="A2" s="56"/>
      <c r="B2" s="70"/>
      <c r="C2" s="71"/>
      <c r="D2" s="71"/>
      <c r="E2" s="71"/>
      <c r="F2" s="134" t="s">
        <v>48</v>
      </c>
      <c r="G2" s="150"/>
      <c r="H2" s="151" t="s">
        <v>18</v>
      </c>
      <c r="I2" s="152"/>
      <c r="J2" s="152"/>
      <c r="K2" s="152"/>
      <c r="L2" s="152"/>
      <c r="M2" s="152"/>
      <c r="N2" s="153"/>
    </row>
    <row r="3" spans="1:14">
      <c r="A3" s="56"/>
      <c r="B3" s="72"/>
      <c r="C3" s="73" t="s">
        <v>73</v>
      </c>
      <c r="D3" s="74"/>
      <c r="E3" s="75"/>
      <c r="F3" s="154" t="s">
        <v>49</v>
      </c>
      <c r="G3" s="155"/>
      <c r="H3" s="156" t="s">
        <v>5</v>
      </c>
      <c r="I3" s="157"/>
      <c r="J3" s="157"/>
      <c r="K3" s="157"/>
      <c r="L3" s="157"/>
      <c r="M3" s="157"/>
      <c r="N3" s="158"/>
    </row>
    <row r="4" spans="1:14">
      <c r="A4" s="56"/>
      <c r="B4" s="76"/>
      <c r="C4" s="77"/>
      <c r="D4" s="75"/>
      <c r="E4" s="75"/>
      <c r="F4" s="154" t="s">
        <v>50</v>
      </c>
      <c r="G4" s="155"/>
      <c r="H4" s="159" t="s">
        <v>126</v>
      </c>
      <c r="I4" s="160"/>
      <c r="J4" s="160"/>
      <c r="K4" s="160"/>
      <c r="L4" s="160"/>
      <c r="M4" s="160"/>
      <c r="N4" s="161"/>
    </row>
    <row r="5" spans="1:14" ht="15" thickBot="1">
      <c r="A5" s="56"/>
      <c r="B5" s="72"/>
      <c r="C5" s="74"/>
      <c r="D5" s="75"/>
      <c r="E5" s="75"/>
      <c r="F5" s="177" t="s">
        <v>51</v>
      </c>
      <c r="G5" s="178"/>
      <c r="H5" s="179">
        <v>45003</v>
      </c>
      <c r="I5" s="180"/>
      <c r="J5" s="181"/>
      <c r="K5" s="69" t="s">
        <v>52</v>
      </c>
      <c r="L5" s="182"/>
      <c r="M5" s="183"/>
      <c r="N5" s="184"/>
    </row>
    <row r="6" spans="1:14" ht="15" thickTop="1">
      <c r="A6" s="56"/>
      <c r="B6" s="78"/>
      <c r="C6" s="75"/>
      <c r="D6" s="75"/>
      <c r="E6" s="75"/>
      <c r="F6" s="79"/>
      <c r="G6" s="75"/>
      <c r="H6" s="75"/>
      <c r="I6" s="58"/>
      <c r="J6" s="58"/>
      <c r="K6" s="58"/>
      <c r="L6" s="58"/>
      <c r="M6" s="58"/>
      <c r="N6" s="80"/>
    </row>
    <row r="7" spans="1:14" ht="15" thickBot="1">
      <c r="A7" s="56"/>
      <c r="B7" s="81" t="s">
        <v>53</v>
      </c>
      <c r="C7" s="162" t="s">
        <v>46</v>
      </c>
      <c r="D7" s="163"/>
      <c r="E7" s="59"/>
      <c r="F7" s="110" t="s">
        <v>54</v>
      </c>
      <c r="G7" s="162" t="s">
        <v>5</v>
      </c>
      <c r="H7" s="164"/>
      <c r="I7" s="164"/>
      <c r="J7" s="164"/>
      <c r="K7" s="164"/>
      <c r="L7" s="164"/>
      <c r="M7" s="164"/>
      <c r="N7" s="130"/>
    </row>
    <row r="8" spans="1:14">
      <c r="A8" s="56"/>
      <c r="B8" s="82" t="s">
        <v>55</v>
      </c>
      <c r="C8" s="165" t="s">
        <v>166</v>
      </c>
      <c r="D8" s="166"/>
      <c r="E8" s="60"/>
      <c r="F8" s="83" t="s">
        <v>56</v>
      </c>
      <c r="G8" s="165" t="s">
        <v>212</v>
      </c>
      <c r="H8" s="167"/>
      <c r="I8" s="167"/>
      <c r="J8" s="167"/>
      <c r="K8" s="167"/>
      <c r="L8" s="167"/>
      <c r="M8" s="167"/>
      <c r="N8" s="168"/>
    </row>
    <row r="9" spans="1:14">
      <c r="A9" s="56"/>
      <c r="B9" s="84" t="s">
        <v>57</v>
      </c>
      <c r="C9" s="169" t="s">
        <v>167</v>
      </c>
      <c r="D9" s="170"/>
      <c r="E9" s="60"/>
      <c r="F9" s="61" t="s">
        <v>58</v>
      </c>
      <c r="G9" s="171" t="s">
        <v>168</v>
      </c>
      <c r="H9" s="142"/>
      <c r="I9" s="142"/>
      <c r="J9" s="142"/>
      <c r="K9" s="142"/>
      <c r="L9" s="142"/>
      <c r="M9" s="142"/>
      <c r="N9" s="143"/>
    </row>
    <row r="10" spans="1:14" ht="15" thickBot="1">
      <c r="A10" s="56"/>
      <c r="B10" s="172" t="s">
        <v>124</v>
      </c>
      <c r="C10" s="173"/>
      <c r="D10" s="174"/>
      <c r="E10" s="104"/>
      <c r="F10" s="175" t="s">
        <v>124</v>
      </c>
      <c r="G10" s="173"/>
      <c r="H10" s="173"/>
      <c r="I10" s="173"/>
      <c r="J10" s="173"/>
      <c r="K10" s="173"/>
      <c r="L10" s="173"/>
      <c r="M10" s="173"/>
      <c r="N10" s="176"/>
    </row>
    <row r="11" spans="1:14">
      <c r="A11" s="56"/>
      <c r="B11" s="101" t="s">
        <v>125</v>
      </c>
      <c r="C11" s="165" t="s">
        <v>166</v>
      </c>
      <c r="D11" s="166"/>
      <c r="E11" s="103"/>
      <c r="F11" s="102" t="s">
        <v>125</v>
      </c>
      <c r="G11" s="165" t="s">
        <v>212</v>
      </c>
      <c r="H11" s="167"/>
      <c r="I11" s="167"/>
      <c r="J11" s="167"/>
      <c r="K11" s="167"/>
      <c r="L11" s="167"/>
      <c r="M11" s="167"/>
      <c r="N11" s="168"/>
    </row>
    <row r="12" spans="1:14">
      <c r="A12" s="56"/>
      <c r="B12" s="102" t="s">
        <v>125</v>
      </c>
      <c r="C12" s="169" t="s">
        <v>167</v>
      </c>
      <c r="D12" s="170"/>
      <c r="E12" s="103"/>
      <c r="F12" s="102" t="s">
        <v>125</v>
      </c>
      <c r="G12" s="171" t="s">
        <v>168</v>
      </c>
      <c r="H12" s="142"/>
      <c r="I12" s="142"/>
      <c r="J12" s="142"/>
      <c r="K12" s="142"/>
      <c r="L12" s="142"/>
      <c r="M12" s="142"/>
      <c r="N12" s="143"/>
    </row>
    <row r="13" spans="1:14">
      <c r="A13" s="56"/>
      <c r="B13" s="76"/>
      <c r="C13" s="75"/>
      <c r="D13" s="75"/>
      <c r="E13" s="75"/>
      <c r="F13" s="79"/>
      <c r="G13" s="79"/>
      <c r="H13" s="79"/>
      <c r="I13" s="79"/>
      <c r="J13" s="75"/>
      <c r="K13" s="75"/>
      <c r="L13" s="75"/>
      <c r="M13" s="85"/>
      <c r="N13" s="86"/>
    </row>
    <row r="14" spans="1:14">
      <c r="A14" s="56"/>
      <c r="B14" s="100" t="s">
        <v>61</v>
      </c>
      <c r="C14" s="75"/>
      <c r="D14" s="75"/>
      <c r="E14" s="75"/>
      <c r="F14" s="61">
        <v>1</v>
      </c>
      <c r="G14" s="61">
        <v>2</v>
      </c>
      <c r="H14" s="61">
        <v>3</v>
      </c>
      <c r="I14" s="61">
        <v>4</v>
      </c>
      <c r="J14" s="61">
        <v>5</v>
      </c>
      <c r="K14" s="144" t="s">
        <v>2</v>
      </c>
      <c r="L14" s="145"/>
      <c r="M14" s="61" t="s">
        <v>62</v>
      </c>
      <c r="N14" s="87" t="s">
        <v>63</v>
      </c>
    </row>
    <row r="15" spans="1:14">
      <c r="A15" s="56"/>
      <c r="B15" s="88" t="s">
        <v>64</v>
      </c>
      <c r="C15" s="63" t="str">
        <f>IF(C8&gt;"",C8,"")</f>
        <v>Kadar Kamilla</v>
      </c>
      <c r="D15" s="63" t="str">
        <f>IF(G8&gt;"",G8,"")</f>
        <v>Stråhlman Noella</v>
      </c>
      <c r="E15" s="64"/>
      <c r="F15" s="65">
        <v>9</v>
      </c>
      <c r="G15" s="65">
        <v>5</v>
      </c>
      <c r="H15" s="65">
        <v>-9</v>
      </c>
      <c r="I15" s="65">
        <v>8</v>
      </c>
      <c r="J15" s="65"/>
      <c r="K15" s="66">
        <f>IF(ISBLANK(F15),"",COUNTIF(F15:J15,"&gt;=0"))</f>
        <v>3</v>
      </c>
      <c r="L15" s="66">
        <f>IF(ISBLANK(F15),"",(IF(LEFT(F15,1)="-",1,0)+IF(LEFT(G15,1)="-",1,0)+IF(LEFT(H15,1)="-",1,0)+IF(LEFT(I15,1)="-",1,0)+IF(LEFT(J15,1)="-",1,0)))</f>
        <v>1</v>
      </c>
      <c r="M15" s="67">
        <f t="shared" ref="M15:N19" si="0">IF(K15=3,1,"")</f>
        <v>1</v>
      </c>
      <c r="N15" s="67" t="str">
        <f t="shared" si="0"/>
        <v/>
      </c>
    </row>
    <row r="16" spans="1:14">
      <c r="A16" s="56"/>
      <c r="B16" s="88" t="s">
        <v>65</v>
      </c>
      <c r="C16" s="106" t="str">
        <f>IF(C9&gt;"",C9,"")</f>
        <v>Räisänen Sofia</v>
      </c>
      <c r="D16" s="63" t="str">
        <f>IF(G9&gt;"",G9,"")</f>
        <v>Stråhlman Tea</v>
      </c>
      <c r="E16" s="64"/>
      <c r="F16" s="65">
        <v>-3</v>
      </c>
      <c r="G16" s="65">
        <v>-2</v>
      </c>
      <c r="H16" s="65">
        <v>-6</v>
      </c>
      <c r="I16" s="65"/>
      <c r="J16" s="65"/>
      <c r="K16" s="66">
        <f>IF(ISBLANK(F16),"",COUNTIF(F16:J16,"&gt;=0"))</f>
        <v>0</v>
      </c>
      <c r="L16" s="66">
        <f>IF(ISBLANK(F16),"",(IF(LEFT(F16,1)="-",1,0)+IF(LEFT(G16,1)="-",1,0)+IF(LEFT(H16,1)="-",1,0)+IF(LEFT(I16,1)="-",1,0)+IF(LEFT(J16,1)="-",1,0)))</f>
        <v>3</v>
      </c>
      <c r="M16" s="67" t="str">
        <f t="shared" si="0"/>
        <v/>
      </c>
      <c r="N16" s="67">
        <f t="shared" si="0"/>
        <v>1</v>
      </c>
    </row>
    <row r="17" spans="1:14">
      <c r="A17" s="56"/>
      <c r="B17" s="105" t="s">
        <v>124</v>
      </c>
      <c r="C17" s="109" t="str">
        <f>IF(C11&gt;"",C11&amp;" / "&amp;C12,"")</f>
        <v>Kadar Kamilla / Räisänen Sofia</v>
      </c>
      <c r="D17" s="107" t="str">
        <f>IF(G11&gt;"",G11&amp;" / "&amp;G12,"")</f>
        <v>Stråhlman Noella / Stråhlman Tea</v>
      </c>
      <c r="E17" s="64"/>
      <c r="F17" s="65">
        <v>-8</v>
      </c>
      <c r="G17" s="65">
        <v>-4</v>
      </c>
      <c r="H17" s="65">
        <v>-4</v>
      </c>
      <c r="I17" s="65"/>
      <c r="J17" s="65"/>
      <c r="K17" s="66">
        <f>IF(ISBLANK(F17),"",COUNTIF(F17:J17,"&gt;=0"))</f>
        <v>0</v>
      </c>
      <c r="L17" s="66">
        <f>IF(ISBLANK(F17),"",(IF(LEFT(F17,1)="-",1,0)+IF(LEFT(G17,1)="-",1,0)+IF(LEFT(H17,1)="-",1,0)+IF(LEFT(I17,1)="-",1,0)+IF(LEFT(J17,1)="-",1,0)))</f>
        <v>3</v>
      </c>
      <c r="M17" s="67" t="str">
        <f t="shared" si="0"/>
        <v/>
      </c>
      <c r="N17" s="67">
        <f t="shared" si="0"/>
        <v>1</v>
      </c>
    </row>
    <row r="18" spans="1:14">
      <c r="A18" s="56"/>
      <c r="B18" s="88" t="s">
        <v>67</v>
      </c>
      <c r="C18" s="108" t="str">
        <f>IF(C8&gt;"",C8,"")</f>
        <v>Kadar Kamilla</v>
      </c>
      <c r="D18" s="63" t="str">
        <f>IF(G9&gt;"",G9,"")</f>
        <v>Stråhlman Tea</v>
      </c>
      <c r="E18" s="64"/>
      <c r="F18" s="65">
        <v>-3</v>
      </c>
      <c r="G18" s="65">
        <v>-5</v>
      </c>
      <c r="H18" s="65">
        <v>-4</v>
      </c>
      <c r="I18" s="65"/>
      <c r="J18" s="65"/>
      <c r="K18" s="66">
        <f>IF(ISBLANK(F18),"",COUNTIF(F18:J18,"&gt;=0"))</f>
        <v>0</v>
      </c>
      <c r="L18" s="66">
        <f>IF(ISBLANK(F18),"",(IF(LEFT(F18,1)="-",1,0)+IF(LEFT(G18,1)="-",1,0)+IF(LEFT(H18,1)="-",1,0)+IF(LEFT(I18,1)="-",1,0)+IF(LEFT(J18,1)="-",1,0)))</f>
        <v>3</v>
      </c>
      <c r="M18" s="67" t="str">
        <f t="shared" si="0"/>
        <v/>
      </c>
      <c r="N18" s="67">
        <f t="shared" si="0"/>
        <v>1</v>
      </c>
    </row>
    <row r="19" spans="1:14">
      <c r="A19" s="56"/>
      <c r="B19" s="88" t="s">
        <v>68</v>
      </c>
      <c r="C19" s="63" t="str">
        <f>IF(C9&gt;"",C9,"")</f>
        <v>Räisänen Sofia</v>
      </c>
      <c r="D19" s="63" t="str">
        <f>IF(G8&gt;"",G8,"")</f>
        <v>Stråhlman Noella</v>
      </c>
      <c r="E19" s="64"/>
      <c r="F19" s="65"/>
      <c r="G19" s="65"/>
      <c r="H19" s="65"/>
      <c r="I19" s="65"/>
      <c r="J19" s="65"/>
      <c r="K19" s="66" t="str">
        <f>IF(ISBLANK(F19),"",COUNTIF(F19:J19,"&gt;=0"))</f>
        <v/>
      </c>
      <c r="L19" s="66" t="str">
        <f>IF(ISBLANK(F19),"",(IF(LEFT(F19,1)="-",1,0)+IF(LEFT(G19,1)="-",1,0)+IF(LEFT(H19,1)="-",1,0)+IF(LEFT(I19,1)="-",1,0)+IF(LEFT(J19,1)="-",1,0)))</f>
        <v/>
      </c>
      <c r="M19" s="67" t="str">
        <f t="shared" si="0"/>
        <v/>
      </c>
      <c r="N19" s="67" t="str">
        <f t="shared" si="0"/>
        <v/>
      </c>
    </row>
    <row r="20" spans="1:14">
      <c r="A20" s="56"/>
      <c r="B20" s="76"/>
      <c r="C20" s="75"/>
      <c r="D20" s="75"/>
      <c r="E20" s="75"/>
      <c r="F20" s="75"/>
      <c r="G20" s="75"/>
      <c r="H20" s="75"/>
      <c r="I20" s="146" t="s">
        <v>24</v>
      </c>
      <c r="J20" s="147"/>
      <c r="K20" s="68">
        <f>SUM(K15:K19)</f>
        <v>3</v>
      </c>
      <c r="L20" s="68">
        <f>SUM(L15:L19)</f>
        <v>10</v>
      </c>
      <c r="M20" s="68">
        <f>SUM(M15:M19)</f>
        <v>1</v>
      </c>
      <c r="N20" s="89">
        <f>SUM(N15:N19)</f>
        <v>3</v>
      </c>
    </row>
    <row r="21" spans="1:14">
      <c r="A21" s="56"/>
      <c r="B21" s="76" t="s">
        <v>69</v>
      </c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86"/>
    </row>
    <row r="22" spans="1:14">
      <c r="A22" s="56"/>
      <c r="B22" s="76" t="s">
        <v>70</v>
      </c>
      <c r="C22" s="75"/>
      <c r="D22" s="75" t="s">
        <v>71</v>
      </c>
      <c r="E22" s="75"/>
      <c r="F22" s="75"/>
      <c r="G22" s="75" t="s">
        <v>6</v>
      </c>
      <c r="H22" s="75"/>
      <c r="I22" s="75"/>
      <c r="J22" s="75" t="s">
        <v>72</v>
      </c>
      <c r="K22" s="75"/>
      <c r="L22" s="75"/>
      <c r="M22" s="75"/>
      <c r="N22" s="86"/>
    </row>
    <row r="23" spans="1:14" ht="15" thickBot="1">
      <c r="A23" s="56"/>
      <c r="B23" s="98"/>
      <c r="C23" s="99"/>
      <c r="D23" s="99"/>
      <c r="E23" s="99"/>
      <c r="F23" s="99"/>
      <c r="G23" s="99"/>
      <c r="H23" s="99"/>
      <c r="I23" s="99"/>
      <c r="J23" s="148" t="str">
        <f>IF(M20=3,C7,IF(N20=3,G7,""))</f>
        <v>PT Espoo</v>
      </c>
      <c r="K23" s="148"/>
      <c r="L23" s="148"/>
      <c r="M23" s="148"/>
      <c r="N23" s="149"/>
    </row>
    <row r="24" spans="1:14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</row>
    <row r="25" spans="1:14">
      <c r="A25" s="56"/>
      <c r="B25" s="70"/>
      <c r="C25" s="71"/>
      <c r="D25" s="71"/>
      <c r="E25" s="71"/>
      <c r="F25" s="134" t="s">
        <v>48</v>
      </c>
      <c r="G25" s="150"/>
      <c r="H25" s="151" t="s">
        <v>18</v>
      </c>
      <c r="I25" s="152"/>
      <c r="J25" s="152"/>
      <c r="K25" s="152"/>
      <c r="L25" s="152"/>
      <c r="M25" s="152"/>
      <c r="N25" s="153"/>
    </row>
    <row r="26" spans="1:14">
      <c r="A26" s="56"/>
      <c r="B26" s="72"/>
      <c r="C26" s="73" t="s">
        <v>73</v>
      </c>
      <c r="D26" s="74"/>
      <c r="E26" s="75"/>
      <c r="F26" s="154" t="s">
        <v>49</v>
      </c>
      <c r="G26" s="155"/>
      <c r="H26" s="156" t="s">
        <v>5</v>
      </c>
      <c r="I26" s="157"/>
      <c r="J26" s="157"/>
      <c r="K26" s="157"/>
      <c r="L26" s="157"/>
      <c r="M26" s="157"/>
      <c r="N26" s="158"/>
    </row>
    <row r="27" spans="1:14">
      <c r="A27" s="56"/>
      <c r="B27" s="76"/>
      <c r="C27" s="77"/>
      <c r="D27" s="75"/>
      <c r="E27" s="75"/>
      <c r="F27" s="154" t="s">
        <v>50</v>
      </c>
      <c r="G27" s="155"/>
      <c r="H27" s="159" t="s">
        <v>127</v>
      </c>
      <c r="I27" s="160"/>
      <c r="J27" s="160"/>
      <c r="K27" s="160"/>
      <c r="L27" s="160"/>
      <c r="M27" s="160"/>
      <c r="N27" s="161"/>
    </row>
    <row r="28" spans="1:14" ht="15" thickBot="1">
      <c r="A28" s="56"/>
      <c r="B28" s="72"/>
      <c r="C28" s="74"/>
      <c r="D28" s="75"/>
      <c r="E28" s="75"/>
      <c r="F28" s="177" t="s">
        <v>51</v>
      </c>
      <c r="G28" s="178"/>
      <c r="H28" s="179">
        <v>45003</v>
      </c>
      <c r="I28" s="180"/>
      <c r="J28" s="181"/>
      <c r="K28" s="69" t="s">
        <v>52</v>
      </c>
      <c r="L28" s="182"/>
      <c r="M28" s="183"/>
      <c r="N28" s="184"/>
    </row>
    <row r="29" spans="1:14" ht="15" thickTop="1">
      <c r="A29" s="56"/>
      <c r="B29" s="78"/>
      <c r="C29" s="75"/>
      <c r="D29" s="75"/>
      <c r="E29" s="75"/>
      <c r="F29" s="79"/>
      <c r="G29" s="75"/>
      <c r="H29" s="75"/>
      <c r="I29" s="58"/>
      <c r="J29" s="58"/>
      <c r="K29" s="58"/>
      <c r="L29" s="58"/>
      <c r="M29" s="58"/>
      <c r="N29" s="80"/>
    </row>
    <row r="30" spans="1:14" ht="15" thickBot="1">
      <c r="A30" s="56"/>
      <c r="B30" s="81" t="s">
        <v>53</v>
      </c>
      <c r="C30" s="162" t="s">
        <v>46</v>
      </c>
      <c r="D30" s="163"/>
      <c r="E30" s="59"/>
      <c r="F30" s="110" t="s">
        <v>54</v>
      </c>
      <c r="G30" s="162" t="s">
        <v>93</v>
      </c>
      <c r="H30" s="164"/>
      <c r="I30" s="164"/>
      <c r="J30" s="164"/>
      <c r="K30" s="164"/>
      <c r="L30" s="164"/>
      <c r="M30" s="164"/>
      <c r="N30" s="130"/>
    </row>
    <row r="31" spans="1:14">
      <c r="A31" s="56"/>
      <c r="B31" s="82" t="s">
        <v>55</v>
      </c>
      <c r="C31" s="165" t="s">
        <v>166</v>
      </c>
      <c r="D31" s="166"/>
      <c r="E31" s="60"/>
      <c r="F31" s="83" t="s">
        <v>56</v>
      </c>
      <c r="G31" s="165" t="s">
        <v>182</v>
      </c>
      <c r="H31" s="167"/>
      <c r="I31" s="167"/>
      <c r="J31" s="167"/>
      <c r="K31" s="167"/>
      <c r="L31" s="167"/>
      <c r="M31" s="167"/>
      <c r="N31" s="168"/>
    </row>
    <row r="32" spans="1:14">
      <c r="A32" s="56"/>
      <c r="B32" s="84" t="s">
        <v>57</v>
      </c>
      <c r="C32" s="169" t="s">
        <v>167</v>
      </c>
      <c r="D32" s="170"/>
      <c r="E32" s="60"/>
      <c r="F32" s="61" t="s">
        <v>58</v>
      </c>
      <c r="G32" s="171" t="s">
        <v>183</v>
      </c>
      <c r="H32" s="142"/>
      <c r="I32" s="142"/>
      <c r="J32" s="142"/>
      <c r="K32" s="142"/>
      <c r="L32" s="142"/>
      <c r="M32" s="142"/>
      <c r="N32" s="143"/>
    </row>
    <row r="33" spans="1:14" ht="15" thickBot="1">
      <c r="A33" s="56"/>
      <c r="B33" s="172" t="s">
        <v>124</v>
      </c>
      <c r="C33" s="173"/>
      <c r="D33" s="174"/>
      <c r="E33" s="104"/>
      <c r="F33" s="175" t="s">
        <v>124</v>
      </c>
      <c r="G33" s="173"/>
      <c r="H33" s="173"/>
      <c r="I33" s="173"/>
      <c r="J33" s="173"/>
      <c r="K33" s="173"/>
      <c r="L33" s="173"/>
      <c r="M33" s="173"/>
      <c r="N33" s="176"/>
    </row>
    <row r="34" spans="1:14">
      <c r="A34" s="56"/>
      <c r="B34" s="101" t="s">
        <v>125</v>
      </c>
      <c r="C34" s="165" t="s">
        <v>166</v>
      </c>
      <c r="D34" s="166"/>
      <c r="E34" s="103"/>
      <c r="F34" s="102" t="s">
        <v>125</v>
      </c>
      <c r="G34" s="165" t="s">
        <v>182</v>
      </c>
      <c r="H34" s="167"/>
      <c r="I34" s="167"/>
      <c r="J34" s="167"/>
      <c r="K34" s="167"/>
      <c r="L34" s="167"/>
      <c r="M34" s="167"/>
      <c r="N34" s="168"/>
    </row>
    <row r="35" spans="1:14">
      <c r="A35" s="56"/>
      <c r="B35" s="102" t="s">
        <v>125</v>
      </c>
      <c r="C35" s="169" t="s">
        <v>167</v>
      </c>
      <c r="D35" s="170"/>
      <c r="E35" s="103"/>
      <c r="F35" s="102" t="s">
        <v>125</v>
      </c>
      <c r="G35" s="171" t="s">
        <v>183</v>
      </c>
      <c r="H35" s="142"/>
      <c r="I35" s="142"/>
      <c r="J35" s="142"/>
      <c r="K35" s="142"/>
      <c r="L35" s="142"/>
      <c r="M35" s="142"/>
      <c r="N35" s="143"/>
    </row>
    <row r="36" spans="1:14">
      <c r="A36" s="56"/>
      <c r="B36" s="76"/>
      <c r="C36" s="75"/>
      <c r="D36" s="75"/>
      <c r="E36" s="75"/>
      <c r="F36" s="79"/>
      <c r="G36" s="79"/>
      <c r="H36" s="79"/>
      <c r="I36" s="79"/>
      <c r="J36" s="75"/>
      <c r="K36" s="75"/>
      <c r="L36" s="75"/>
      <c r="M36" s="85"/>
      <c r="N36" s="86"/>
    </row>
    <row r="37" spans="1:14">
      <c r="A37" s="56"/>
      <c r="B37" s="100" t="s">
        <v>61</v>
      </c>
      <c r="C37" s="75"/>
      <c r="D37" s="75"/>
      <c r="E37" s="75"/>
      <c r="F37" s="61">
        <v>1</v>
      </c>
      <c r="G37" s="61">
        <v>2</v>
      </c>
      <c r="H37" s="61">
        <v>3</v>
      </c>
      <c r="I37" s="61">
        <v>4</v>
      </c>
      <c r="J37" s="61">
        <v>5</v>
      </c>
      <c r="K37" s="144" t="s">
        <v>2</v>
      </c>
      <c r="L37" s="145"/>
      <c r="M37" s="61" t="s">
        <v>62</v>
      </c>
      <c r="N37" s="87" t="s">
        <v>63</v>
      </c>
    </row>
    <row r="38" spans="1:14">
      <c r="A38" s="56"/>
      <c r="B38" s="88" t="s">
        <v>64</v>
      </c>
      <c r="C38" s="63" t="str">
        <f>IF(C31&gt;"",C31,"")</f>
        <v>Kadar Kamilla</v>
      </c>
      <c r="D38" s="63" t="str">
        <f>IF(G31&gt;"",G31,"")</f>
        <v>Suomalainen Sandra</v>
      </c>
      <c r="E38" s="64"/>
      <c r="F38" s="65">
        <v>7</v>
      </c>
      <c r="G38" s="65">
        <v>2</v>
      </c>
      <c r="H38" s="65">
        <v>9</v>
      </c>
      <c r="I38" s="65"/>
      <c r="J38" s="65"/>
      <c r="K38" s="66">
        <f>IF(ISBLANK(F38),"",COUNTIF(F38:J38,"&gt;=0"))</f>
        <v>3</v>
      </c>
      <c r="L38" s="66">
        <f>IF(ISBLANK(F38),"",(IF(LEFT(F38,1)="-",1,0)+IF(LEFT(G38,1)="-",1,0)+IF(LEFT(H38,1)="-",1,0)+IF(LEFT(I38,1)="-",1,0)+IF(LEFT(J38,1)="-",1,0)))</f>
        <v>0</v>
      </c>
      <c r="M38" s="67">
        <f t="shared" ref="M38:N42" si="1">IF(K38=3,1,"")</f>
        <v>1</v>
      </c>
      <c r="N38" s="67" t="str">
        <f t="shared" si="1"/>
        <v/>
      </c>
    </row>
    <row r="39" spans="1:14">
      <c r="A39" s="56"/>
      <c r="B39" s="88" t="s">
        <v>65</v>
      </c>
      <c r="C39" s="106" t="str">
        <f>IF(C32&gt;"",C32,"")</f>
        <v>Räisänen Sofia</v>
      </c>
      <c r="D39" s="63" t="str">
        <f>IF(G32&gt;"",G32,"")</f>
        <v>Hietalahti Iina</v>
      </c>
      <c r="E39" s="64"/>
      <c r="F39" s="65">
        <v>-1</v>
      </c>
      <c r="G39" s="65">
        <v>-1</v>
      </c>
      <c r="H39" s="65">
        <v>-2</v>
      </c>
      <c r="I39" s="65"/>
      <c r="J39" s="65"/>
      <c r="K39" s="66">
        <f>IF(ISBLANK(F39),"",COUNTIF(F39:J39,"&gt;=0"))</f>
        <v>0</v>
      </c>
      <c r="L39" s="66">
        <f>IF(ISBLANK(F39),"",(IF(LEFT(F39,1)="-",1,0)+IF(LEFT(G39,1)="-",1,0)+IF(LEFT(H39,1)="-",1,0)+IF(LEFT(I39,1)="-",1,0)+IF(LEFT(J39,1)="-",1,0)))</f>
        <v>3</v>
      </c>
      <c r="M39" s="67" t="str">
        <f t="shared" si="1"/>
        <v/>
      </c>
      <c r="N39" s="67">
        <f t="shared" si="1"/>
        <v>1</v>
      </c>
    </row>
    <row r="40" spans="1:14">
      <c r="A40" s="56"/>
      <c r="B40" s="105" t="s">
        <v>124</v>
      </c>
      <c r="C40" s="109" t="str">
        <f>IF(C34&gt;"",C34&amp;" / "&amp;C35,"")</f>
        <v>Kadar Kamilla / Räisänen Sofia</v>
      </c>
      <c r="D40" s="107" t="str">
        <f>IF(G34&gt;"",G34&amp;" / "&amp;G35,"")</f>
        <v>Suomalainen Sandra / Hietalahti Iina</v>
      </c>
      <c r="E40" s="64"/>
      <c r="F40" s="65">
        <v>-9</v>
      </c>
      <c r="G40" s="65">
        <v>-8</v>
      </c>
      <c r="H40" s="65">
        <v>-7</v>
      </c>
      <c r="I40" s="65"/>
      <c r="J40" s="65"/>
      <c r="K40" s="66">
        <f>IF(ISBLANK(F40),"",COUNTIF(F40:J40,"&gt;=0"))</f>
        <v>0</v>
      </c>
      <c r="L40" s="66">
        <f>IF(ISBLANK(F40),"",(IF(LEFT(F40,1)="-",1,0)+IF(LEFT(G40,1)="-",1,0)+IF(LEFT(H40,1)="-",1,0)+IF(LEFT(I40,1)="-",1,0)+IF(LEFT(J40,1)="-",1,0)))</f>
        <v>3</v>
      </c>
      <c r="M40" s="67" t="str">
        <f t="shared" si="1"/>
        <v/>
      </c>
      <c r="N40" s="67">
        <f t="shared" si="1"/>
        <v>1</v>
      </c>
    </row>
    <row r="41" spans="1:14">
      <c r="A41" s="56"/>
      <c r="B41" s="88" t="s">
        <v>67</v>
      </c>
      <c r="C41" s="108" t="str">
        <f>IF(C31&gt;"",C31,"")</f>
        <v>Kadar Kamilla</v>
      </c>
      <c r="D41" s="63" t="str">
        <f>IF(G32&gt;"",G32,"")</f>
        <v>Hietalahti Iina</v>
      </c>
      <c r="E41" s="64"/>
      <c r="F41" s="65">
        <v>8</v>
      </c>
      <c r="G41" s="65">
        <v>-2</v>
      </c>
      <c r="H41" s="65">
        <v>10</v>
      </c>
      <c r="I41" s="65">
        <v>-7</v>
      </c>
      <c r="J41" s="65">
        <v>-6</v>
      </c>
      <c r="K41" s="66">
        <f>IF(ISBLANK(F41),"",COUNTIF(F41:J41,"&gt;=0"))</f>
        <v>2</v>
      </c>
      <c r="L41" s="66">
        <f>IF(ISBLANK(F41),"",(IF(LEFT(F41,1)="-",1,0)+IF(LEFT(G41,1)="-",1,0)+IF(LEFT(H41,1)="-",1,0)+IF(LEFT(I41,1)="-",1,0)+IF(LEFT(J41,1)="-",1,0)))</f>
        <v>3</v>
      </c>
      <c r="M41" s="67" t="str">
        <f t="shared" si="1"/>
        <v/>
      </c>
      <c r="N41" s="67">
        <f t="shared" si="1"/>
        <v>1</v>
      </c>
    </row>
    <row r="42" spans="1:14">
      <c r="A42" s="56"/>
      <c r="B42" s="88" t="s">
        <v>68</v>
      </c>
      <c r="C42" s="63" t="str">
        <f>IF(C32&gt;"",C32,"")</f>
        <v>Räisänen Sofia</v>
      </c>
      <c r="D42" s="63" t="str">
        <f>IF(G31&gt;"",G31,"")</f>
        <v>Suomalainen Sandra</v>
      </c>
      <c r="E42" s="64"/>
      <c r="F42" s="65"/>
      <c r="G42" s="65"/>
      <c r="H42" s="65"/>
      <c r="I42" s="65"/>
      <c r="J42" s="65"/>
      <c r="K42" s="66" t="str">
        <f>IF(ISBLANK(F42),"",COUNTIF(F42:J42,"&gt;=0"))</f>
        <v/>
      </c>
      <c r="L42" s="66" t="str">
        <f>IF(ISBLANK(F42),"",(IF(LEFT(F42,1)="-",1,0)+IF(LEFT(G42,1)="-",1,0)+IF(LEFT(H42,1)="-",1,0)+IF(LEFT(I42,1)="-",1,0)+IF(LEFT(J42,1)="-",1,0)))</f>
        <v/>
      </c>
      <c r="M42" s="67" t="str">
        <f t="shared" si="1"/>
        <v/>
      </c>
      <c r="N42" s="67" t="str">
        <f t="shared" si="1"/>
        <v/>
      </c>
    </row>
    <row r="43" spans="1:14">
      <c r="A43" s="56"/>
      <c r="B43" s="76"/>
      <c r="C43" s="75"/>
      <c r="D43" s="75"/>
      <c r="E43" s="75"/>
      <c r="F43" s="75"/>
      <c r="G43" s="75"/>
      <c r="H43" s="75"/>
      <c r="I43" s="146" t="s">
        <v>24</v>
      </c>
      <c r="J43" s="147"/>
      <c r="K43" s="68">
        <f>SUM(K38:K42)</f>
        <v>5</v>
      </c>
      <c r="L43" s="68">
        <f>SUM(L38:L42)</f>
        <v>9</v>
      </c>
      <c r="M43" s="68">
        <f>SUM(M38:M42)</f>
        <v>1</v>
      </c>
      <c r="N43" s="89">
        <f>SUM(N38:N42)</f>
        <v>3</v>
      </c>
    </row>
    <row r="44" spans="1:14">
      <c r="A44" s="56"/>
      <c r="B44" s="76" t="s">
        <v>69</v>
      </c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86"/>
    </row>
    <row r="45" spans="1:14">
      <c r="A45" s="56"/>
      <c r="B45" s="76" t="s">
        <v>70</v>
      </c>
      <c r="C45" s="75"/>
      <c r="D45" s="75" t="s">
        <v>71</v>
      </c>
      <c r="E45" s="75"/>
      <c r="F45" s="75"/>
      <c r="G45" s="75" t="s">
        <v>6</v>
      </c>
      <c r="H45" s="75"/>
      <c r="I45" s="75"/>
      <c r="J45" s="75" t="s">
        <v>72</v>
      </c>
      <c r="K45" s="75"/>
      <c r="L45" s="75"/>
      <c r="M45" s="75"/>
      <c r="N45" s="86"/>
    </row>
    <row r="46" spans="1:14" ht="15" thickBot="1">
      <c r="A46" s="56"/>
      <c r="B46" s="98"/>
      <c r="C46" s="99"/>
      <c r="D46" s="99"/>
      <c r="E46" s="99"/>
      <c r="F46" s="99"/>
      <c r="G46" s="99"/>
      <c r="H46" s="99"/>
      <c r="I46" s="99"/>
      <c r="J46" s="148" t="str">
        <f>IF(M43=3,C30,IF(N43=3,G30,""))</f>
        <v>PTS Sherwood 1</v>
      </c>
      <c r="K46" s="148"/>
      <c r="L46" s="148"/>
      <c r="M46" s="148"/>
      <c r="N46" s="149"/>
    </row>
    <row r="47" spans="1:14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</row>
    <row r="48" spans="1:14">
      <c r="A48" s="56"/>
      <c r="B48" s="70"/>
      <c r="C48" s="71"/>
      <c r="D48" s="71"/>
      <c r="E48" s="71"/>
      <c r="F48" s="134" t="s">
        <v>48</v>
      </c>
      <c r="G48" s="150"/>
      <c r="H48" s="151" t="s">
        <v>18</v>
      </c>
      <c r="I48" s="152"/>
      <c r="J48" s="152"/>
      <c r="K48" s="152"/>
      <c r="L48" s="152"/>
      <c r="M48" s="152"/>
      <c r="N48" s="153"/>
    </row>
    <row r="49" spans="1:14">
      <c r="A49" s="56"/>
      <c r="B49" s="72"/>
      <c r="C49" s="73" t="s">
        <v>73</v>
      </c>
      <c r="D49" s="74"/>
      <c r="E49" s="75"/>
      <c r="F49" s="154" t="s">
        <v>49</v>
      </c>
      <c r="G49" s="155"/>
      <c r="H49" s="156" t="s">
        <v>5</v>
      </c>
      <c r="I49" s="157"/>
      <c r="J49" s="157"/>
      <c r="K49" s="157"/>
      <c r="L49" s="157"/>
      <c r="M49" s="157"/>
      <c r="N49" s="158"/>
    </row>
    <row r="50" spans="1:14">
      <c r="A50" s="56"/>
      <c r="B50" s="76"/>
      <c r="C50" s="77"/>
      <c r="D50" s="75"/>
      <c r="E50" s="75"/>
      <c r="F50" s="154" t="s">
        <v>50</v>
      </c>
      <c r="G50" s="155"/>
      <c r="H50" s="159" t="s">
        <v>128</v>
      </c>
      <c r="I50" s="160"/>
      <c r="J50" s="160"/>
      <c r="K50" s="160"/>
      <c r="L50" s="160"/>
      <c r="M50" s="160"/>
      <c r="N50" s="161"/>
    </row>
    <row r="51" spans="1:14" ht="15" thickBot="1">
      <c r="A51" s="56"/>
      <c r="B51" s="72"/>
      <c r="C51" s="74"/>
      <c r="D51" s="75"/>
      <c r="E51" s="75"/>
      <c r="F51" s="177" t="s">
        <v>51</v>
      </c>
      <c r="G51" s="178"/>
      <c r="H51" s="179">
        <v>45003</v>
      </c>
      <c r="I51" s="180"/>
      <c r="J51" s="181"/>
      <c r="K51" s="69" t="s">
        <v>52</v>
      </c>
      <c r="L51" s="182"/>
      <c r="M51" s="183"/>
      <c r="N51" s="184"/>
    </row>
    <row r="52" spans="1:14" ht="15" thickTop="1">
      <c r="A52" s="56"/>
      <c r="B52" s="78"/>
      <c r="C52" s="75"/>
      <c r="D52" s="75"/>
      <c r="E52" s="75"/>
      <c r="F52" s="79"/>
      <c r="G52" s="75"/>
      <c r="H52" s="75"/>
      <c r="I52" s="58"/>
      <c r="J52" s="58"/>
      <c r="K52" s="58"/>
      <c r="L52" s="58"/>
      <c r="M52" s="58"/>
      <c r="N52" s="80"/>
    </row>
    <row r="53" spans="1:14" ht="15" thickBot="1">
      <c r="A53" s="56"/>
      <c r="B53" s="81" t="s">
        <v>53</v>
      </c>
      <c r="C53" s="162" t="s">
        <v>134</v>
      </c>
      <c r="D53" s="163"/>
      <c r="E53" s="59"/>
      <c r="F53" s="110" t="s">
        <v>54</v>
      </c>
      <c r="G53" s="162" t="s">
        <v>47</v>
      </c>
      <c r="H53" s="164"/>
      <c r="I53" s="164"/>
      <c r="J53" s="164"/>
      <c r="K53" s="164"/>
      <c r="L53" s="164"/>
      <c r="M53" s="164"/>
      <c r="N53" s="130"/>
    </row>
    <row r="54" spans="1:14">
      <c r="A54" s="56"/>
      <c r="B54" s="82" t="s">
        <v>55</v>
      </c>
      <c r="C54" s="165" t="s">
        <v>183</v>
      </c>
      <c r="D54" s="166"/>
      <c r="E54" s="60"/>
      <c r="F54" s="83" t="s">
        <v>56</v>
      </c>
      <c r="G54" s="165" t="s">
        <v>212</v>
      </c>
      <c r="H54" s="167"/>
      <c r="I54" s="167"/>
      <c r="J54" s="167"/>
      <c r="K54" s="167"/>
      <c r="L54" s="167"/>
      <c r="M54" s="167"/>
      <c r="N54" s="168"/>
    </row>
    <row r="55" spans="1:14">
      <c r="A55" s="56"/>
      <c r="B55" s="84" t="s">
        <v>57</v>
      </c>
      <c r="C55" s="169" t="s">
        <v>182</v>
      </c>
      <c r="D55" s="170"/>
      <c r="E55" s="60"/>
      <c r="F55" s="61" t="s">
        <v>58</v>
      </c>
      <c r="G55" s="171" t="s">
        <v>168</v>
      </c>
      <c r="H55" s="142"/>
      <c r="I55" s="142"/>
      <c r="J55" s="142"/>
      <c r="K55" s="142"/>
      <c r="L55" s="142"/>
      <c r="M55" s="142"/>
      <c r="N55" s="143"/>
    </row>
    <row r="56" spans="1:14" ht="15" thickBot="1">
      <c r="A56" s="56"/>
      <c r="B56" s="172" t="s">
        <v>124</v>
      </c>
      <c r="C56" s="173"/>
      <c r="D56" s="174"/>
      <c r="E56" s="104"/>
      <c r="F56" s="175" t="s">
        <v>124</v>
      </c>
      <c r="G56" s="173"/>
      <c r="H56" s="173"/>
      <c r="I56" s="173"/>
      <c r="J56" s="173"/>
      <c r="K56" s="173"/>
      <c r="L56" s="173"/>
      <c r="M56" s="173"/>
      <c r="N56" s="176"/>
    </row>
    <row r="57" spans="1:14">
      <c r="A57" s="56"/>
      <c r="B57" s="101" t="s">
        <v>125</v>
      </c>
      <c r="C57" s="165" t="s">
        <v>183</v>
      </c>
      <c r="D57" s="166"/>
      <c r="E57" s="103"/>
      <c r="F57" s="102" t="s">
        <v>125</v>
      </c>
      <c r="G57" s="165" t="s">
        <v>212</v>
      </c>
      <c r="H57" s="167"/>
      <c r="I57" s="167"/>
      <c r="J57" s="167"/>
      <c r="K57" s="167"/>
      <c r="L57" s="167"/>
      <c r="M57" s="167"/>
      <c r="N57" s="168"/>
    </row>
    <row r="58" spans="1:14">
      <c r="A58" s="56"/>
      <c r="B58" s="102" t="s">
        <v>125</v>
      </c>
      <c r="C58" s="169" t="s">
        <v>182</v>
      </c>
      <c r="D58" s="170"/>
      <c r="E58" s="103"/>
      <c r="F58" s="102" t="s">
        <v>125</v>
      </c>
      <c r="G58" s="171" t="s">
        <v>168</v>
      </c>
      <c r="H58" s="142"/>
      <c r="I58" s="142"/>
      <c r="J58" s="142"/>
      <c r="K58" s="142"/>
      <c r="L58" s="142"/>
      <c r="M58" s="142"/>
      <c r="N58" s="143"/>
    </row>
    <row r="59" spans="1:14">
      <c r="A59" s="56"/>
      <c r="B59" s="76"/>
      <c r="C59" s="75"/>
      <c r="D59" s="75"/>
      <c r="E59" s="75"/>
      <c r="F59" s="79"/>
      <c r="G59" s="79"/>
      <c r="H59" s="79"/>
      <c r="I59" s="79"/>
      <c r="J59" s="75"/>
      <c r="K59" s="75"/>
      <c r="L59" s="75"/>
      <c r="M59" s="85"/>
      <c r="N59" s="86"/>
    </row>
    <row r="60" spans="1:14">
      <c r="A60" s="56"/>
      <c r="B60" s="100" t="s">
        <v>61</v>
      </c>
      <c r="C60" s="75"/>
      <c r="D60" s="75"/>
      <c r="E60" s="75"/>
      <c r="F60" s="61">
        <v>1</v>
      </c>
      <c r="G60" s="61">
        <v>2</v>
      </c>
      <c r="H60" s="61">
        <v>3</v>
      </c>
      <c r="I60" s="61">
        <v>4</v>
      </c>
      <c r="J60" s="61">
        <v>5</v>
      </c>
      <c r="K60" s="144" t="s">
        <v>2</v>
      </c>
      <c r="L60" s="145"/>
      <c r="M60" s="61" t="s">
        <v>62</v>
      </c>
      <c r="N60" s="87" t="s">
        <v>63</v>
      </c>
    </row>
    <row r="61" spans="1:14">
      <c r="A61" s="56"/>
      <c r="B61" s="88" t="s">
        <v>64</v>
      </c>
      <c r="C61" s="63" t="str">
        <f>IF(C54&gt;"",C54,"")</f>
        <v>Hietalahti Iina</v>
      </c>
      <c r="D61" s="63" t="str">
        <f>IF(G54&gt;"",G54,"")</f>
        <v>Stråhlman Noella</v>
      </c>
      <c r="E61" s="64"/>
      <c r="F61" s="65">
        <v>4</v>
      </c>
      <c r="G61" s="65">
        <v>3</v>
      </c>
      <c r="H61" s="65">
        <v>5</v>
      </c>
      <c r="I61" s="65"/>
      <c r="J61" s="65"/>
      <c r="K61" s="66">
        <f>IF(ISBLANK(F61),"",COUNTIF(F61:J61,"&gt;=0"))</f>
        <v>3</v>
      </c>
      <c r="L61" s="66">
        <f>IF(ISBLANK(F61),"",(IF(LEFT(F61,1)="-",1,0)+IF(LEFT(G61,1)="-",1,0)+IF(LEFT(H61,1)="-",1,0)+IF(LEFT(I61,1)="-",1,0)+IF(LEFT(J61,1)="-",1,0)))</f>
        <v>0</v>
      </c>
      <c r="M61" s="67">
        <f t="shared" ref="M61:N65" si="2">IF(K61=3,1,"")</f>
        <v>1</v>
      </c>
      <c r="N61" s="67" t="str">
        <f t="shared" si="2"/>
        <v/>
      </c>
    </row>
    <row r="62" spans="1:14">
      <c r="A62" s="56"/>
      <c r="B62" s="88" t="s">
        <v>65</v>
      </c>
      <c r="C62" s="106" t="str">
        <f>IF(C55&gt;"",C55,"")</f>
        <v>Suomalainen Sandra</v>
      </c>
      <c r="D62" s="63" t="str">
        <f>IF(G55&gt;"",G55,"")</f>
        <v>Stråhlman Tea</v>
      </c>
      <c r="E62" s="64"/>
      <c r="F62" s="65">
        <v>-2</v>
      </c>
      <c r="G62" s="65">
        <v>-2</v>
      </c>
      <c r="H62" s="65">
        <v>-6</v>
      </c>
      <c r="I62" s="65"/>
      <c r="J62" s="65"/>
      <c r="K62" s="66">
        <f>IF(ISBLANK(F62),"",COUNTIF(F62:J62,"&gt;=0"))</f>
        <v>0</v>
      </c>
      <c r="L62" s="66">
        <f>IF(ISBLANK(F62),"",(IF(LEFT(F62,1)="-",1,0)+IF(LEFT(G62,1)="-",1,0)+IF(LEFT(H62,1)="-",1,0)+IF(LEFT(I62,1)="-",1,0)+IF(LEFT(J62,1)="-",1,0)))</f>
        <v>3</v>
      </c>
      <c r="M62" s="67" t="str">
        <f t="shared" si="2"/>
        <v/>
      </c>
      <c r="N62" s="67">
        <f t="shared" si="2"/>
        <v>1</v>
      </c>
    </row>
    <row r="63" spans="1:14">
      <c r="A63" s="56"/>
      <c r="B63" s="105" t="s">
        <v>124</v>
      </c>
      <c r="C63" s="109" t="str">
        <f>IF(C57&gt;"",C57&amp;" / "&amp;C58,"")</f>
        <v>Hietalahti Iina / Suomalainen Sandra</v>
      </c>
      <c r="D63" s="107" t="str">
        <f>IF(G57&gt;"",G57&amp;" / "&amp;G58,"")</f>
        <v>Stråhlman Noella / Stråhlman Tea</v>
      </c>
      <c r="E63" s="64"/>
      <c r="F63" s="65">
        <v>-10</v>
      </c>
      <c r="G63" s="65">
        <v>-6</v>
      </c>
      <c r="H63" s="65">
        <v>-3</v>
      </c>
      <c r="I63" s="65"/>
      <c r="J63" s="65"/>
      <c r="K63" s="66">
        <f>IF(ISBLANK(F63),"",COUNTIF(F63:J63,"&gt;=0"))</f>
        <v>0</v>
      </c>
      <c r="L63" s="66">
        <f>IF(ISBLANK(F63),"",(IF(LEFT(F63,1)="-",1,0)+IF(LEFT(G63,1)="-",1,0)+IF(LEFT(H63,1)="-",1,0)+IF(LEFT(I63,1)="-",1,0)+IF(LEFT(J63,1)="-",1,0)))</f>
        <v>3</v>
      </c>
      <c r="M63" s="67" t="str">
        <f t="shared" si="2"/>
        <v/>
      </c>
      <c r="N63" s="67">
        <f t="shared" si="2"/>
        <v>1</v>
      </c>
    </row>
    <row r="64" spans="1:14">
      <c r="A64" s="56"/>
      <c r="B64" s="88" t="s">
        <v>67</v>
      </c>
      <c r="C64" s="108" t="str">
        <f>IF(C54&gt;"",C54,"")</f>
        <v>Hietalahti Iina</v>
      </c>
      <c r="D64" s="63" t="str">
        <f>IF(G55&gt;"",G55,"")</f>
        <v>Stråhlman Tea</v>
      </c>
      <c r="E64" s="64"/>
      <c r="F64" s="65">
        <v>-7</v>
      </c>
      <c r="G64" s="65">
        <v>-10</v>
      </c>
      <c r="H64" s="65">
        <v>10</v>
      </c>
      <c r="I64" s="65">
        <v>-7</v>
      </c>
      <c r="J64" s="65"/>
      <c r="K64" s="66">
        <f>IF(ISBLANK(F64),"",COUNTIF(F64:J64,"&gt;=0"))</f>
        <v>1</v>
      </c>
      <c r="L64" s="66">
        <f>IF(ISBLANK(F64),"",(IF(LEFT(F64,1)="-",1,0)+IF(LEFT(G64,1)="-",1,0)+IF(LEFT(H64,1)="-",1,0)+IF(LEFT(I64,1)="-",1,0)+IF(LEFT(J64,1)="-",1,0)))</f>
        <v>3</v>
      </c>
      <c r="M64" s="67" t="str">
        <f t="shared" si="2"/>
        <v/>
      </c>
      <c r="N64" s="67">
        <f t="shared" si="2"/>
        <v>1</v>
      </c>
    </row>
    <row r="65" spans="1:14">
      <c r="A65" s="56"/>
      <c r="B65" s="88" t="s">
        <v>68</v>
      </c>
      <c r="C65" s="63" t="str">
        <f>IF(C55&gt;"",C55,"")</f>
        <v>Suomalainen Sandra</v>
      </c>
      <c r="D65" s="63" t="str">
        <f>IF(G54&gt;"",G54,"")</f>
        <v>Stråhlman Noella</v>
      </c>
      <c r="E65" s="64"/>
      <c r="F65" s="65"/>
      <c r="G65" s="65"/>
      <c r="H65" s="65"/>
      <c r="I65" s="65"/>
      <c r="J65" s="65"/>
      <c r="K65" s="66" t="str">
        <f>IF(ISBLANK(F65),"",COUNTIF(F65:J65,"&gt;=0"))</f>
        <v/>
      </c>
      <c r="L65" s="66" t="str">
        <f>IF(ISBLANK(F65),"",(IF(LEFT(F65,1)="-",1,0)+IF(LEFT(G65,1)="-",1,0)+IF(LEFT(H65,1)="-",1,0)+IF(LEFT(I65,1)="-",1,0)+IF(LEFT(J65,1)="-",1,0)))</f>
        <v/>
      </c>
      <c r="M65" s="67" t="str">
        <f t="shared" si="2"/>
        <v/>
      </c>
      <c r="N65" s="67" t="str">
        <f t="shared" si="2"/>
        <v/>
      </c>
    </row>
    <row r="66" spans="1:14">
      <c r="A66" s="56"/>
      <c r="B66" s="76"/>
      <c r="C66" s="75"/>
      <c r="D66" s="75"/>
      <c r="E66" s="75"/>
      <c r="F66" s="75"/>
      <c r="G66" s="75"/>
      <c r="H66" s="75"/>
      <c r="I66" s="146" t="s">
        <v>24</v>
      </c>
      <c r="J66" s="147"/>
      <c r="K66" s="68">
        <f>SUM(K61:K65)</f>
        <v>4</v>
      </c>
      <c r="L66" s="68">
        <f>SUM(L61:L65)</f>
        <v>9</v>
      </c>
      <c r="M66" s="68">
        <f>SUM(M61:M65)</f>
        <v>1</v>
      </c>
      <c r="N66" s="89">
        <f>SUM(N61:N65)</f>
        <v>3</v>
      </c>
    </row>
    <row r="67" spans="1:14">
      <c r="A67" s="56"/>
      <c r="B67" s="76" t="s">
        <v>69</v>
      </c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86"/>
    </row>
    <row r="68" spans="1:14">
      <c r="A68" s="56"/>
      <c r="B68" s="76" t="s">
        <v>70</v>
      </c>
      <c r="C68" s="75"/>
      <c r="D68" s="75" t="s">
        <v>71</v>
      </c>
      <c r="E68" s="75"/>
      <c r="F68" s="75"/>
      <c r="G68" s="75" t="s">
        <v>6</v>
      </c>
      <c r="H68" s="75"/>
      <c r="I68" s="75"/>
      <c r="J68" s="75" t="s">
        <v>72</v>
      </c>
      <c r="K68" s="75"/>
      <c r="L68" s="75"/>
      <c r="M68" s="75"/>
      <c r="N68" s="86"/>
    </row>
    <row r="69" spans="1:14" ht="15" thickBot="1">
      <c r="A69" s="56"/>
      <c r="B69" s="98"/>
      <c r="C69" s="99"/>
      <c r="D69" s="99"/>
      <c r="E69" s="99"/>
      <c r="F69" s="99"/>
      <c r="G69" s="99"/>
      <c r="H69" s="99"/>
      <c r="I69" s="99"/>
      <c r="J69" s="148" t="str">
        <f>IF(M66=3,C53,IF(N66=3,G53,""))</f>
        <v>PT Espoo 1</v>
      </c>
      <c r="K69" s="148"/>
      <c r="L69" s="148"/>
      <c r="M69" s="148"/>
      <c r="N69" s="149"/>
    </row>
    <row r="70" spans="1:14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</row>
    <row r="71" spans="1:14">
      <c r="A71" s="56"/>
      <c r="B71" s="70"/>
      <c r="C71" s="71"/>
      <c r="D71" s="71"/>
      <c r="E71" s="71"/>
      <c r="F71" s="134" t="s">
        <v>48</v>
      </c>
      <c r="G71" s="150"/>
      <c r="H71" s="151" t="s">
        <v>18</v>
      </c>
      <c r="I71" s="152"/>
      <c r="J71" s="152"/>
      <c r="K71" s="152"/>
      <c r="L71" s="152"/>
      <c r="M71" s="152"/>
      <c r="N71" s="153"/>
    </row>
    <row r="72" spans="1:14">
      <c r="A72" s="56"/>
      <c r="B72" s="72"/>
      <c r="C72" s="73" t="s">
        <v>73</v>
      </c>
      <c r="D72" s="74"/>
      <c r="E72" s="75"/>
      <c r="F72" s="154" t="s">
        <v>49</v>
      </c>
      <c r="G72" s="155"/>
      <c r="H72" s="156" t="s">
        <v>5</v>
      </c>
      <c r="I72" s="157"/>
      <c r="J72" s="157"/>
      <c r="K72" s="157"/>
      <c r="L72" s="157"/>
      <c r="M72" s="157"/>
      <c r="N72" s="158"/>
    </row>
    <row r="73" spans="1:14">
      <c r="A73" s="56"/>
      <c r="B73" s="76"/>
      <c r="C73" s="77"/>
      <c r="D73" s="75"/>
      <c r="E73" s="75"/>
      <c r="F73" s="154" t="s">
        <v>50</v>
      </c>
      <c r="G73" s="155"/>
      <c r="H73" s="159" t="s">
        <v>129</v>
      </c>
      <c r="I73" s="160"/>
      <c r="J73" s="160"/>
      <c r="K73" s="160"/>
      <c r="L73" s="160"/>
      <c r="M73" s="160"/>
      <c r="N73" s="161"/>
    </row>
    <row r="74" spans="1:14" ht="15" thickBot="1">
      <c r="A74" s="56"/>
      <c r="B74" s="72"/>
      <c r="C74" s="74"/>
      <c r="D74" s="75"/>
      <c r="E74" s="75"/>
      <c r="F74" s="177" t="s">
        <v>51</v>
      </c>
      <c r="G74" s="178"/>
      <c r="H74" s="179">
        <v>45003</v>
      </c>
      <c r="I74" s="180"/>
      <c r="J74" s="181"/>
      <c r="K74" s="69" t="s">
        <v>52</v>
      </c>
      <c r="L74" s="182"/>
      <c r="M74" s="183"/>
      <c r="N74" s="184"/>
    </row>
    <row r="75" spans="1:14" ht="15" thickTop="1">
      <c r="A75" s="56"/>
      <c r="B75" s="78"/>
      <c r="C75" s="75"/>
      <c r="D75" s="75"/>
      <c r="E75" s="75"/>
      <c r="F75" s="79"/>
      <c r="G75" s="75"/>
      <c r="H75" s="75"/>
      <c r="I75" s="58"/>
      <c r="J75" s="58"/>
      <c r="K75" s="58"/>
      <c r="L75" s="58"/>
      <c r="M75" s="58"/>
      <c r="N75" s="80"/>
    </row>
    <row r="76" spans="1:14" ht="15" thickBot="1">
      <c r="A76" s="56"/>
      <c r="B76" s="81" t="s">
        <v>53</v>
      </c>
      <c r="C76" s="162" t="s">
        <v>94</v>
      </c>
      <c r="D76" s="163"/>
      <c r="E76" s="59"/>
      <c r="F76" s="110" t="s">
        <v>54</v>
      </c>
      <c r="G76" s="162" t="s">
        <v>110</v>
      </c>
      <c r="H76" s="164"/>
      <c r="I76" s="164"/>
      <c r="J76" s="164"/>
      <c r="K76" s="164"/>
      <c r="L76" s="164"/>
      <c r="M76" s="164"/>
      <c r="N76" s="130"/>
    </row>
    <row r="77" spans="1:14">
      <c r="A77" s="56"/>
      <c r="B77" s="82" t="s">
        <v>55</v>
      </c>
      <c r="C77" s="165" t="s">
        <v>180</v>
      </c>
      <c r="D77" s="166"/>
      <c r="E77" s="60"/>
      <c r="F77" s="83" t="s">
        <v>56</v>
      </c>
      <c r="G77" s="165" t="s">
        <v>179</v>
      </c>
      <c r="H77" s="167"/>
      <c r="I77" s="167"/>
      <c r="J77" s="167"/>
      <c r="K77" s="167"/>
      <c r="L77" s="167"/>
      <c r="M77" s="167"/>
      <c r="N77" s="168"/>
    </row>
    <row r="78" spans="1:14">
      <c r="A78" s="56"/>
      <c r="B78" s="84" t="s">
        <v>57</v>
      </c>
      <c r="C78" s="169" t="s">
        <v>181</v>
      </c>
      <c r="D78" s="170"/>
      <c r="E78" s="60"/>
      <c r="F78" s="61" t="s">
        <v>58</v>
      </c>
      <c r="G78" s="171" t="s">
        <v>178</v>
      </c>
      <c r="H78" s="142"/>
      <c r="I78" s="142"/>
      <c r="J78" s="142"/>
      <c r="K78" s="142"/>
      <c r="L78" s="142"/>
      <c r="M78" s="142"/>
      <c r="N78" s="143"/>
    </row>
    <row r="79" spans="1:14" ht="15" thickBot="1">
      <c r="A79" s="56"/>
      <c r="B79" s="172" t="s">
        <v>124</v>
      </c>
      <c r="C79" s="173"/>
      <c r="D79" s="174"/>
      <c r="E79" s="104"/>
      <c r="F79" s="175" t="s">
        <v>124</v>
      </c>
      <c r="G79" s="173"/>
      <c r="H79" s="173"/>
      <c r="I79" s="173"/>
      <c r="J79" s="173"/>
      <c r="K79" s="173"/>
      <c r="L79" s="173"/>
      <c r="M79" s="173"/>
      <c r="N79" s="176"/>
    </row>
    <row r="80" spans="1:14">
      <c r="A80" s="56"/>
      <c r="B80" s="101" t="s">
        <v>125</v>
      </c>
      <c r="C80" s="165" t="s">
        <v>180</v>
      </c>
      <c r="D80" s="166"/>
      <c r="E80" s="103"/>
      <c r="F80" s="102" t="s">
        <v>125</v>
      </c>
      <c r="G80" s="165" t="s">
        <v>179</v>
      </c>
      <c r="H80" s="167"/>
      <c r="I80" s="167"/>
      <c r="J80" s="167"/>
      <c r="K80" s="167"/>
      <c r="L80" s="167"/>
      <c r="M80" s="167"/>
      <c r="N80" s="168"/>
    </row>
    <row r="81" spans="1:14">
      <c r="A81" s="56"/>
      <c r="B81" s="102" t="s">
        <v>125</v>
      </c>
      <c r="C81" s="169" t="s">
        <v>181</v>
      </c>
      <c r="D81" s="170"/>
      <c r="E81" s="103"/>
      <c r="F81" s="102" t="s">
        <v>125</v>
      </c>
      <c r="G81" s="171" t="s">
        <v>178</v>
      </c>
      <c r="H81" s="142"/>
      <c r="I81" s="142"/>
      <c r="J81" s="142"/>
      <c r="K81" s="142"/>
      <c r="L81" s="142"/>
      <c r="M81" s="142"/>
      <c r="N81" s="143"/>
    </row>
    <row r="82" spans="1:14">
      <c r="A82" s="56"/>
      <c r="B82" s="76"/>
      <c r="C82" s="75"/>
      <c r="D82" s="75"/>
      <c r="E82" s="75"/>
      <c r="F82" s="79"/>
      <c r="G82" s="79"/>
      <c r="H82" s="79"/>
      <c r="I82" s="79"/>
      <c r="J82" s="75"/>
      <c r="K82" s="75"/>
      <c r="L82" s="75"/>
      <c r="M82" s="85"/>
      <c r="N82" s="86"/>
    </row>
    <row r="83" spans="1:14">
      <c r="A83" s="56"/>
      <c r="B83" s="100" t="s">
        <v>61</v>
      </c>
      <c r="C83" s="75"/>
      <c r="D83" s="75"/>
      <c r="E83" s="75"/>
      <c r="F83" s="61">
        <v>1</v>
      </c>
      <c r="G83" s="61">
        <v>2</v>
      </c>
      <c r="H83" s="61">
        <v>3</v>
      </c>
      <c r="I83" s="61">
        <v>4</v>
      </c>
      <c r="J83" s="61">
        <v>5</v>
      </c>
      <c r="K83" s="144" t="s">
        <v>2</v>
      </c>
      <c r="L83" s="145"/>
      <c r="M83" s="61" t="s">
        <v>62</v>
      </c>
      <c r="N83" s="87" t="s">
        <v>63</v>
      </c>
    </row>
    <row r="84" spans="1:14">
      <c r="A84" s="56"/>
      <c r="B84" s="88" t="s">
        <v>64</v>
      </c>
      <c r="C84" s="63" t="str">
        <f>IF(C77&gt;"",C77,"")</f>
        <v>Turi Emily</v>
      </c>
      <c r="D84" s="63" t="str">
        <f>IF(G77&gt;"",G77,"")</f>
        <v>Saarto Viola</v>
      </c>
      <c r="E84" s="64"/>
      <c r="F84" s="65">
        <v>6</v>
      </c>
      <c r="G84" s="65">
        <v>4</v>
      </c>
      <c r="H84" s="65">
        <v>7</v>
      </c>
      <c r="I84" s="65"/>
      <c r="J84" s="65"/>
      <c r="K84" s="66">
        <f>IF(ISBLANK(F84),"",COUNTIF(F84:J84,"&gt;=0"))</f>
        <v>3</v>
      </c>
      <c r="L84" s="66">
        <f>IF(ISBLANK(F84),"",(IF(LEFT(F84,1)="-",1,0)+IF(LEFT(G84,1)="-",1,0)+IF(LEFT(H84,1)="-",1,0)+IF(LEFT(I84,1)="-",1,0)+IF(LEFT(J84,1)="-",1,0)))</f>
        <v>0</v>
      </c>
      <c r="M84" s="67">
        <f t="shared" ref="M84:M88" si="3">IF(K84=3,1,"")</f>
        <v>1</v>
      </c>
      <c r="N84" s="67" t="str">
        <f t="shared" ref="N84:N88" si="4">IF(L84=3,1,"")</f>
        <v/>
      </c>
    </row>
    <row r="85" spans="1:14">
      <c r="A85" s="56"/>
      <c r="B85" s="88" t="s">
        <v>65</v>
      </c>
      <c r="C85" s="106" t="str">
        <f>IF(C78&gt;"",C78,"")</f>
        <v>Turi Sanni</v>
      </c>
      <c r="D85" s="63" t="str">
        <f>IF(G78&gt;"",G78,"")</f>
        <v>Vuorinen Sohvi</v>
      </c>
      <c r="E85" s="64"/>
      <c r="F85" s="65">
        <v>2</v>
      </c>
      <c r="G85" s="65">
        <v>5</v>
      </c>
      <c r="H85" s="65">
        <v>9</v>
      </c>
      <c r="I85" s="65"/>
      <c r="J85" s="65"/>
      <c r="K85" s="66">
        <f>IF(ISBLANK(F85),"",COUNTIF(F85:J85,"&gt;=0"))</f>
        <v>3</v>
      </c>
      <c r="L85" s="66">
        <f>IF(ISBLANK(F85),"",(IF(LEFT(F85,1)="-",1,0)+IF(LEFT(G85,1)="-",1,0)+IF(LEFT(H85,1)="-",1,0)+IF(LEFT(I85,1)="-",1,0)+IF(LEFT(J85,1)="-",1,0)))</f>
        <v>0</v>
      </c>
      <c r="M85" s="67">
        <f t="shared" si="3"/>
        <v>1</v>
      </c>
      <c r="N85" s="67" t="str">
        <f t="shared" si="4"/>
        <v/>
      </c>
    </row>
    <row r="86" spans="1:14">
      <c r="A86" s="56"/>
      <c r="B86" s="105" t="s">
        <v>124</v>
      </c>
      <c r="C86" s="109" t="str">
        <f>IF(C80&gt;"",C80&amp;" / "&amp;C81,"")</f>
        <v>Turi Emily / Turi Sanni</v>
      </c>
      <c r="D86" s="107" t="str">
        <f>IF(G80&gt;"",G80&amp;" / "&amp;G81,"")</f>
        <v>Saarto Viola / Vuorinen Sohvi</v>
      </c>
      <c r="E86" s="64"/>
      <c r="F86" s="65">
        <v>3</v>
      </c>
      <c r="G86" s="65">
        <v>-9</v>
      </c>
      <c r="H86" s="65">
        <v>4</v>
      </c>
      <c r="I86" s="65">
        <v>9</v>
      </c>
      <c r="J86" s="65"/>
      <c r="K86" s="66">
        <f>IF(ISBLANK(F86),"",COUNTIF(F86:J86,"&gt;=0"))</f>
        <v>3</v>
      </c>
      <c r="L86" s="66">
        <f>IF(ISBLANK(F86),"",(IF(LEFT(F86,1)="-",1,0)+IF(LEFT(G86,1)="-",1,0)+IF(LEFT(H86,1)="-",1,0)+IF(LEFT(I86,1)="-",1,0)+IF(LEFT(J86,1)="-",1,0)))</f>
        <v>1</v>
      </c>
      <c r="M86" s="67">
        <f t="shared" si="3"/>
        <v>1</v>
      </c>
      <c r="N86" s="67" t="str">
        <f t="shared" si="4"/>
        <v/>
      </c>
    </row>
    <row r="87" spans="1:14" ht="15" customHeight="1">
      <c r="A87" s="56"/>
      <c r="B87" s="88" t="s">
        <v>67</v>
      </c>
      <c r="C87" s="108" t="str">
        <f>IF(C77&gt;"",C77,"")</f>
        <v>Turi Emily</v>
      </c>
      <c r="D87" s="63" t="str">
        <f>IF(G78&gt;"",G78,"")</f>
        <v>Vuorinen Sohvi</v>
      </c>
      <c r="E87" s="64"/>
      <c r="F87" s="65"/>
      <c r="G87" s="65"/>
      <c r="H87" s="65"/>
      <c r="I87" s="65"/>
      <c r="J87" s="65"/>
      <c r="K87" s="66" t="str">
        <f>IF(ISBLANK(F87),"",COUNTIF(F87:J87,"&gt;=0"))</f>
        <v/>
      </c>
      <c r="L87" s="66" t="str">
        <f>IF(ISBLANK(F87),"",(IF(LEFT(F87,1)="-",1,0)+IF(LEFT(G87,1)="-",1,0)+IF(LEFT(H87,1)="-",1,0)+IF(LEFT(I87,1)="-",1,0)+IF(LEFT(J87,1)="-",1,0)))</f>
        <v/>
      </c>
      <c r="M87" s="67" t="str">
        <f t="shared" si="3"/>
        <v/>
      </c>
      <c r="N87" s="67" t="str">
        <f t="shared" si="4"/>
        <v/>
      </c>
    </row>
    <row r="88" spans="1:14">
      <c r="A88" s="56"/>
      <c r="B88" s="88" t="s">
        <v>68</v>
      </c>
      <c r="C88" s="63" t="str">
        <f>IF(C78&gt;"",C78,"")</f>
        <v>Turi Sanni</v>
      </c>
      <c r="D88" s="63" t="str">
        <f>IF(G77&gt;"",G77,"")</f>
        <v>Saarto Viola</v>
      </c>
      <c r="E88" s="64"/>
      <c r="F88" s="65"/>
      <c r="G88" s="65"/>
      <c r="H88" s="65"/>
      <c r="I88" s="65"/>
      <c r="J88" s="65"/>
      <c r="K88" s="66" t="str">
        <f>IF(ISBLANK(F88),"",COUNTIF(F88:J88,"&gt;=0"))</f>
        <v/>
      </c>
      <c r="L88" s="66" t="str">
        <f>IF(ISBLANK(F88),"",(IF(LEFT(F88,1)="-",1,0)+IF(LEFT(G88,1)="-",1,0)+IF(LEFT(H88,1)="-",1,0)+IF(LEFT(I88,1)="-",1,0)+IF(LEFT(J88,1)="-",1,0)))</f>
        <v/>
      </c>
      <c r="M88" s="67" t="str">
        <f t="shared" si="3"/>
        <v/>
      </c>
      <c r="N88" s="67" t="str">
        <f t="shared" si="4"/>
        <v/>
      </c>
    </row>
    <row r="89" spans="1:14">
      <c r="A89" s="56"/>
      <c r="B89" s="76"/>
      <c r="C89" s="75"/>
      <c r="D89" s="75"/>
      <c r="E89" s="75"/>
      <c r="F89" s="75"/>
      <c r="G89" s="75"/>
      <c r="H89" s="75"/>
      <c r="I89" s="146" t="s">
        <v>24</v>
      </c>
      <c r="J89" s="147"/>
      <c r="K89" s="68">
        <f>SUM(K84:K88)</f>
        <v>9</v>
      </c>
      <c r="L89" s="68">
        <f>SUM(L84:L88)</f>
        <v>1</v>
      </c>
      <c r="M89" s="68">
        <f>SUM(M84:M88)</f>
        <v>3</v>
      </c>
      <c r="N89" s="89">
        <f>SUM(N84:N88)</f>
        <v>0</v>
      </c>
    </row>
    <row r="90" spans="1:14">
      <c r="A90" s="56"/>
      <c r="B90" s="76" t="s">
        <v>69</v>
      </c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86"/>
    </row>
    <row r="91" spans="1:14">
      <c r="A91" s="56"/>
      <c r="B91" s="76" t="s">
        <v>70</v>
      </c>
      <c r="C91" s="75"/>
      <c r="D91" s="75" t="s">
        <v>71</v>
      </c>
      <c r="E91" s="75"/>
      <c r="F91" s="75"/>
      <c r="G91" s="75" t="s">
        <v>6</v>
      </c>
      <c r="H91" s="75"/>
      <c r="I91" s="75"/>
      <c r="J91" s="75" t="s">
        <v>72</v>
      </c>
      <c r="K91" s="75"/>
      <c r="L91" s="75"/>
      <c r="M91" s="75"/>
      <c r="N91" s="86"/>
    </row>
    <row r="92" spans="1:14" ht="15" thickBot="1">
      <c r="A92" s="56"/>
      <c r="B92" s="98"/>
      <c r="C92" s="99"/>
      <c r="D92" s="99"/>
      <c r="E92" s="99"/>
      <c r="F92" s="99"/>
      <c r="G92" s="99"/>
      <c r="H92" s="99"/>
      <c r="I92" s="99"/>
      <c r="J92" s="148" t="str">
        <f>IF(M89=3,C76,IF(N89=3,G76,""))</f>
        <v>KoKu</v>
      </c>
      <c r="K92" s="148"/>
      <c r="L92" s="148"/>
      <c r="M92" s="148"/>
      <c r="N92" s="149"/>
    </row>
    <row r="93" spans="1:14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</row>
    <row r="94" spans="1:14">
      <c r="A94" s="56"/>
      <c r="B94" s="70"/>
      <c r="C94" s="71"/>
      <c r="D94" s="71"/>
      <c r="E94" s="71"/>
      <c r="F94" s="134" t="s">
        <v>48</v>
      </c>
      <c r="G94" s="150"/>
      <c r="H94" s="151" t="s">
        <v>18</v>
      </c>
      <c r="I94" s="152"/>
      <c r="J94" s="152"/>
      <c r="K94" s="152"/>
      <c r="L94" s="152"/>
      <c r="M94" s="152"/>
      <c r="N94" s="153"/>
    </row>
    <row r="95" spans="1:14">
      <c r="A95" s="56"/>
      <c r="B95" s="72"/>
      <c r="C95" s="73" t="s">
        <v>73</v>
      </c>
      <c r="D95" s="74"/>
      <c r="E95" s="75"/>
      <c r="F95" s="154" t="s">
        <v>49</v>
      </c>
      <c r="G95" s="155"/>
      <c r="H95" s="156" t="s">
        <v>5</v>
      </c>
      <c r="I95" s="157"/>
      <c r="J95" s="157"/>
      <c r="K95" s="157"/>
      <c r="L95" s="157"/>
      <c r="M95" s="157"/>
      <c r="N95" s="158"/>
    </row>
    <row r="96" spans="1:14">
      <c r="A96" s="56"/>
      <c r="B96" s="76"/>
      <c r="C96" s="77"/>
      <c r="D96" s="75"/>
      <c r="E96" s="75"/>
      <c r="F96" s="154" t="s">
        <v>50</v>
      </c>
      <c r="G96" s="155"/>
      <c r="H96" s="159" t="s">
        <v>130</v>
      </c>
      <c r="I96" s="160"/>
      <c r="J96" s="160"/>
      <c r="K96" s="160"/>
      <c r="L96" s="160"/>
      <c r="M96" s="160"/>
      <c r="N96" s="161"/>
    </row>
    <row r="97" spans="1:14" ht="15" thickBot="1">
      <c r="A97" s="56"/>
      <c r="B97" s="72"/>
      <c r="C97" s="74"/>
      <c r="D97" s="75"/>
      <c r="E97" s="75"/>
      <c r="F97" s="177" t="s">
        <v>51</v>
      </c>
      <c r="G97" s="178"/>
      <c r="H97" s="179">
        <v>45003</v>
      </c>
      <c r="I97" s="180"/>
      <c r="J97" s="181"/>
      <c r="K97" s="69" t="s">
        <v>52</v>
      </c>
      <c r="L97" s="182"/>
      <c r="M97" s="183"/>
      <c r="N97" s="184"/>
    </row>
    <row r="98" spans="1:14" ht="15" thickTop="1">
      <c r="A98" s="56"/>
      <c r="B98" s="78"/>
      <c r="C98" s="75"/>
      <c r="D98" s="75"/>
      <c r="E98" s="75"/>
      <c r="F98" s="79"/>
      <c r="G98" s="75"/>
      <c r="H98" s="75"/>
      <c r="I98" s="58"/>
      <c r="J98" s="58"/>
      <c r="K98" s="58"/>
      <c r="L98" s="58"/>
      <c r="M98" s="58"/>
      <c r="N98" s="80"/>
    </row>
    <row r="99" spans="1:14" ht="15" thickBot="1">
      <c r="A99" s="56"/>
      <c r="B99" s="81" t="s">
        <v>53</v>
      </c>
      <c r="C99" s="162" t="s">
        <v>92</v>
      </c>
      <c r="D99" s="163"/>
      <c r="E99" s="59"/>
      <c r="F99" s="110" t="s">
        <v>54</v>
      </c>
      <c r="G99" s="162" t="s">
        <v>94</v>
      </c>
      <c r="H99" s="164"/>
      <c r="I99" s="164"/>
      <c r="J99" s="164"/>
      <c r="K99" s="164"/>
      <c r="L99" s="164"/>
      <c r="M99" s="164"/>
      <c r="N99" s="130"/>
    </row>
    <row r="100" spans="1:14">
      <c r="A100" s="56"/>
      <c r="B100" s="82" t="s">
        <v>55</v>
      </c>
      <c r="C100" s="165" t="s">
        <v>164</v>
      </c>
      <c r="D100" s="166"/>
      <c r="E100" s="60"/>
      <c r="F100" s="83" t="s">
        <v>56</v>
      </c>
      <c r="G100" s="165" t="s">
        <v>180</v>
      </c>
      <c r="H100" s="167"/>
      <c r="I100" s="167"/>
      <c r="J100" s="167"/>
      <c r="K100" s="167"/>
      <c r="L100" s="167"/>
      <c r="M100" s="167"/>
      <c r="N100" s="168"/>
    </row>
    <row r="101" spans="1:14">
      <c r="A101" s="56"/>
      <c r="B101" s="84" t="s">
        <v>57</v>
      </c>
      <c r="C101" s="169" t="s">
        <v>165</v>
      </c>
      <c r="D101" s="170"/>
      <c r="E101" s="60"/>
      <c r="F101" s="61" t="s">
        <v>58</v>
      </c>
      <c r="G101" s="171" t="s">
        <v>181</v>
      </c>
      <c r="H101" s="142"/>
      <c r="I101" s="142"/>
      <c r="J101" s="142"/>
      <c r="K101" s="142"/>
      <c r="L101" s="142"/>
      <c r="M101" s="142"/>
      <c r="N101" s="143"/>
    </row>
    <row r="102" spans="1:14" ht="15" thickBot="1">
      <c r="A102" s="56"/>
      <c r="B102" s="172" t="s">
        <v>124</v>
      </c>
      <c r="C102" s="173"/>
      <c r="D102" s="174"/>
      <c r="E102" s="104"/>
      <c r="F102" s="175" t="s">
        <v>124</v>
      </c>
      <c r="G102" s="173"/>
      <c r="H102" s="173"/>
      <c r="I102" s="173"/>
      <c r="J102" s="173"/>
      <c r="K102" s="173"/>
      <c r="L102" s="173"/>
      <c r="M102" s="173"/>
      <c r="N102" s="176"/>
    </row>
    <row r="103" spans="1:14">
      <c r="A103" s="56"/>
      <c r="B103" s="101" t="s">
        <v>125</v>
      </c>
      <c r="C103" s="165" t="s">
        <v>164</v>
      </c>
      <c r="D103" s="166"/>
      <c r="E103" s="103"/>
      <c r="F103" s="102" t="s">
        <v>125</v>
      </c>
      <c r="G103" s="165" t="s">
        <v>180</v>
      </c>
      <c r="H103" s="167"/>
      <c r="I103" s="167"/>
      <c r="J103" s="167"/>
      <c r="K103" s="167"/>
      <c r="L103" s="167"/>
      <c r="M103" s="167"/>
      <c r="N103" s="168"/>
    </row>
    <row r="104" spans="1:14">
      <c r="A104" s="56"/>
      <c r="B104" s="102" t="s">
        <v>125</v>
      </c>
      <c r="C104" s="169" t="s">
        <v>165</v>
      </c>
      <c r="D104" s="170"/>
      <c r="E104" s="103"/>
      <c r="F104" s="102" t="s">
        <v>125</v>
      </c>
      <c r="G104" s="171" t="s">
        <v>181</v>
      </c>
      <c r="H104" s="142"/>
      <c r="I104" s="142"/>
      <c r="J104" s="142"/>
      <c r="K104" s="142"/>
      <c r="L104" s="142"/>
      <c r="M104" s="142"/>
      <c r="N104" s="143"/>
    </row>
    <row r="105" spans="1:14">
      <c r="A105" s="56"/>
      <c r="B105" s="76"/>
      <c r="C105" s="75"/>
      <c r="D105" s="75"/>
      <c r="E105" s="75"/>
      <c r="F105" s="79"/>
      <c r="G105" s="79"/>
      <c r="H105" s="79"/>
      <c r="I105" s="79"/>
      <c r="J105" s="75"/>
      <c r="K105" s="75"/>
      <c r="L105" s="75"/>
      <c r="M105" s="85"/>
      <c r="N105" s="86"/>
    </row>
    <row r="106" spans="1:14">
      <c r="A106" s="56"/>
      <c r="B106" s="100" t="s">
        <v>61</v>
      </c>
      <c r="C106" s="75"/>
      <c r="D106" s="75"/>
      <c r="E106" s="75"/>
      <c r="F106" s="61">
        <v>1</v>
      </c>
      <c r="G106" s="61">
        <v>2</v>
      </c>
      <c r="H106" s="61">
        <v>3</v>
      </c>
      <c r="I106" s="61">
        <v>4</v>
      </c>
      <c r="J106" s="61">
        <v>5</v>
      </c>
      <c r="K106" s="144" t="s">
        <v>2</v>
      </c>
      <c r="L106" s="145"/>
      <c r="M106" s="61" t="s">
        <v>62</v>
      </c>
      <c r="N106" s="87" t="s">
        <v>63</v>
      </c>
    </row>
    <row r="107" spans="1:14">
      <c r="A107" s="56"/>
      <c r="B107" s="88" t="s">
        <v>64</v>
      </c>
      <c r="C107" s="63" t="str">
        <f>IF(C100&gt;"",C100,"")</f>
        <v>Hiekkanen Essi</v>
      </c>
      <c r="D107" s="63" t="str">
        <f>IF(G100&gt;"",G100,"")</f>
        <v>Turi Emily</v>
      </c>
      <c r="E107" s="64"/>
      <c r="F107" s="65">
        <v>-7</v>
      </c>
      <c r="G107" s="65">
        <v>-5</v>
      </c>
      <c r="H107" s="65">
        <v>-8</v>
      </c>
      <c r="I107" s="65"/>
      <c r="J107" s="65"/>
      <c r="K107" s="66">
        <f>IF(ISBLANK(F107),"",COUNTIF(F107:J107,"&gt;=0"))</f>
        <v>0</v>
      </c>
      <c r="L107" s="66">
        <f>IF(ISBLANK(F107),"",(IF(LEFT(F107,1)="-",1,0)+IF(LEFT(G107,1)="-",1,0)+IF(LEFT(H107,1)="-",1,0)+IF(LEFT(I107,1)="-",1,0)+IF(LEFT(J107,1)="-",1,0)))</f>
        <v>3</v>
      </c>
      <c r="M107" s="67" t="str">
        <f t="shared" ref="M107:N111" si="5">IF(K107=3,1,"")</f>
        <v/>
      </c>
      <c r="N107" s="67">
        <f t="shared" si="5"/>
        <v>1</v>
      </c>
    </row>
    <row r="108" spans="1:14">
      <c r="A108" s="56"/>
      <c r="B108" s="88" t="s">
        <v>65</v>
      </c>
      <c r="C108" s="106" t="str">
        <f>IF(C101&gt;"",C101,"")</f>
        <v>Kuhanen Elsa</v>
      </c>
      <c r="D108" s="63" t="str">
        <f>IF(G101&gt;"",G101,"")</f>
        <v>Turi Sanni</v>
      </c>
      <c r="E108" s="64"/>
      <c r="F108" s="65">
        <v>-4</v>
      </c>
      <c r="G108" s="65">
        <v>11</v>
      </c>
      <c r="H108" s="65">
        <v>7</v>
      </c>
      <c r="I108" s="65">
        <v>-9</v>
      </c>
      <c r="J108" s="65">
        <v>5</v>
      </c>
      <c r="K108" s="66">
        <f>IF(ISBLANK(F108),"",COUNTIF(F108:J108,"&gt;=0"))</f>
        <v>3</v>
      </c>
      <c r="L108" s="66">
        <f>IF(ISBLANK(F108),"",(IF(LEFT(F108,1)="-",1,0)+IF(LEFT(G108,1)="-",1,0)+IF(LEFT(H108,1)="-",1,0)+IF(LEFT(I108,1)="-",1,0)+IF(LEFT(J108,1)="-",1,0)))</f>
        <v>2</v>
      </c>
      <c r="M108" s="67">
        <f t="shared" si="5"/>
        <v>1</v>
      </c>
      <c r="N108" s="67" t="str">
        <f t="shared" si="5"/>
        <v/>
      </c>
    </row>
    <row r="109" spans="1:14">
      <c r="A109" s="56"/>
      <c r="B109" s="105" t="s">
        <v>124</v>
      </c>
      <c r="C109" s="109" t="str">
        <f>IF(C103&gt;"",C103&amp;" / "&amp;C104,"")</f>
        <v>Hiekkanen Essi / Kuhanen Elsa</v>
      </c>
      <c r="D109" s="107" t="str">
        <f>IF(G103&gt;"",G103&amp;" / "&amp;G104,"")</f>
        <v>Turi Emily / Turi Sanni</v>
      </c>
      <c r="E109" s="64"/>
      <c r="F109" s="65">
        <v>-4</v>
      </c>
      <c r="G109" s="65">
        <v>-10</v>
      </c>
      <c r="H109" s="65">
        <v>7</v>
      </c>
      <c r="I109" s="65">
        <v>5</v>
      </c>
      <c r="J109" s="65">
        <v>-4</v>
      </c>
      <c r="K109" s="66">
        <f>IF(ISBLANK(F109),"",COUNTIF(F109:J109,"&gt;=0"))</f>
        <v>2</v>
      </c>
      <c r="L109" s="66">
        <f>IF(ISBLANK(F109),"",(IF(LEFT(F109,1)="-",1,0)+IF(LEFT(G109,1)="-",1,0)+IF(LEFT(H109,1)="-",1,0)+IF(LEFT(I109,1)="-",1,0)+IF(LEFT(J109,1)="-",1,0)))</f>
        <v>3</v>
      </c>
      <c r="M109" s="67" t="str">
        <f t="shared" si="5"/>
        <v/>
      </c>
      <c r="N109" s="67">
        <f t="shared" si="5"/>
        <v>1</v>
      </c>
    </row>
    <row r="110" spans="1:14" ht="15" customHeight="1">
      <c r="A110" s="56"/>
      <c r="B110" s="88" t="s">
        <v>67</v>
      </c>
      <c r="C110" s="108" t="str">
        <f>IF(C100&gt;"",C100,"")</f>
        <v>Hiekkanen Essi</v>
      </c>
      <c r="D110" s="63" t="str">
        <f>IF(G101&gt;"",G101,"")</f>
        <v>Turi Sanni</v>
      </c>
      <c r="E110" s="64"/>
      <c r="F110" s="65">
        <v>8</v>
      </c>
      <c r="G110" s="65">
        <v>-10</v>
      </c>
      <c r="H110" s="65">
        <v>10</v>
      </c>
      <c r="I110" s="65">
        <v>9</v>
      </c>
      <c r="J110" s="65"/>
      <c r="K110" s="66">
        <f>IF(ISBLANK(F110),"",COUNTIF(F110:J110,"&gt;=0"))</f>
        <v>3</v>
      </c>
      <c r="L110" s="66">
        <f>IF(ISBLANK(F110),"",(IF(LEFT(F110,1)="-",1,0)+IF(LEFT(G110,1)="-",1,0)+IF(LEFT(H110,1)="-",1,0)+IF(LEFT(I110,1)="-",1,0)+IF(LEFT(J110,1)="-",1,0)))</f>
        <v>1</v>
      </c>
      <c r="M110" s="67">
        <f t="shared" si="5"/>
        <v>1</v>
      </c>
      <c r="N110" s="67" t="str">
        <f t="shared" si="5"/>
        <v/>
      </c>
    </row>
    <row r="111" spans="1:14">
      <c r="A111" s="56"/>
      <c r="B111" s="88" t="s">
        <v>68</v>
      </c>
      <c r="C111" s="63" t="str">
        <f>IF(C101&gt;"",C101,"")</f>
        <v>Kuhanen Elsa</v>
      </c>
      <c r="D111" s="63" t="str">
        <f>IF(G100&gt;"",G100,"")</f>
        <v>Turi Emily</v>
      </c>
      <c r="E111" s="64"/>
      <c r="F111" s="65">
        <v>10</v>
      </c>
      <c r="G111" s="65">
        <v>2</v>
      </c>
      <c r="H111" s="65">
        <v>6</v>
      </c>
      <c r="I111" s="65"/>
      <c r="J111" s="65"/>
      <c r="K111" s="66">
        <f>IF(ISBLANK(F111),"",COUNTIF(F111:J111,"&gt;=0"))</f>
        <v>3</v>
      </c>
      <c r="L111" s="66">
        <f>IF(ISBLANK(F111),"",(IF(LEFT(F111,1)="-",1,0)+IF(LEFT(G111,1)="-",1,0)+IF(LEFT(H111,1)="-",1,0)+IF(LEFT(I111,1)="-",1,0)+IF(LEFT(J111,1)="-",1,0)))</f>
        <v>0</v>
      </c>
      <c r="M111" s="67">
        <f t="shared" si="5"/>
        <v>1</v>
      </c>
      <c r="N111" s="67" t="str">
        <f t="shared" si="5"/>
        <v/>
      </c>
    </row>
    <row r="112" spans="1:14">
      <c r="A112" s="56"/>
      <c r="B112" s="76"/>
      <c r="C112" s="75"/>
      <c r="D112" s="75"/>
      <c r="E112" s="75"/>
      <c r="F112" s="75"/>
      <c r="G112" s="75"/>
      <c r="H112" s="75"/>
      <c r="I112" s="146" t="s">
        <v>24</v>
      </c>
      <c r="J112" s="147"/>
      <c r="K112" s="68">
        <f>SUM(K107:K111)</f>
        <v>11</v>
      </c>
      <c r="L112" s="68">
        <f>SUM(L107:L111)</f>
        <v>9</v>
      </c>
      <c r="M112" s="68">
        <f>SUM(M107:M111)</f>
        <v>3</v>
      </c>
      <c r="N112" s="89">
        <f>SUM(N107:N111)</f>
        <v>2</v>
      </c>
    </row>
    <row r="113" spans="1:14">
      <c r="A113" s="56"/>
      <c r="B113" s="76" t="s">
        <v>69</v>
      </c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86"/>
    </row>
    <row r="114" spans="1:14">
      <c r="A114" s="56"/>
      <c r="B114" s="76" t="s">
        <v>70</v>
      </c>
      <c r="C114" s="75"/>
      <c r="D114" s="75" t="s">
        <v>71</v>
      </c>
      <c r="E114" s="75"/>
      <c r="F114" s="75"/>
      <c r="G114" s="75" t="s">
        <v>6</v>
      </c>
      <c r="H114" s="75"/>
      <c r="I114" s="75"/>
      <c r="J114" s="75" t="s">
        <v>72</v>
      </c>
      <c r="K114" s="75"/>
      <c r="L114" s="75"/>
      <c r="M114" s="75"/>
      <c r="N114" s="86"/>
    </row>
    <row r="115" spans="1:14" ht="15" thickBot="1">
      <c r="A115" s="56"/>
      <c r="B115" s="98"/>
      <c r="C115" s="99"/>
      <c r="D115" s="99"/>
      <c r="E115" s="99"/>
      <c r="F115" s="99"/>
      <c r="G115" s="99"/>
      <c r="H115" s="99"/>
      <c r="I115" s="99"/>
      <c r="J115" s="148" t="str">
        <f>IF(M112=3,C99,IF(N112=3,G99,""))</f>
        <v>PT Jyväskylä</v>
      </c>
      <c r="K115" s="148"/>
      <c r="L115" s="148"/>
      <c r="M115" s="148"/>
      <c r="N115" s="149"/>
    </row>
    <row r="116" spans="1:14">
      <c r="A116" s="56"/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</row>
    <row r="117" spans="1:14">
      <c r="A117" s="56"/>
      <c r="B117" s="70"/>
      <c r="C117" s="71"/>
      <c r="D117" s="71"/>
      <c r="E117" s="71"/>
      <c r="F117" s="134" t="s">
        <v>48</v>
      </c>
      <c r="G117" s="150"/>
      <c r="H117" s="151" t="s">
        <v>18</v>
      </c>
      <c r="I117" s="152"/>
      <c r="J117" s="152"/>
      <c r="K117" s="152"/>
      <c r="L117" s="152"/>
      <c r="M117" s="152"/>
      <c r="N117" s="153"/>
    </row>
    <row r="118" spans="1:14">
      <c r="A118" s="56"/>
      <c r="B118" s="72"/>
      <c r="C118" s="73" t="s">
        <v>73</v>
      </c>
      <c r="D118" s="74"/>
      <c r="E118" s="75"/>
      <c r="F118" s="154" t="s">
        <v>49</v>
      </c>
      <c r="G118" s="155"/>
      <c r="H118" s="156" t="s">
        <v>5</v>
      </c>
      <c r="I118" s="157"/>
      <c r="J118" s="157"/>
      <c r="K118" s="157"/>
      <c r="L118" s="157"/>
      <c r="M118" s="157"/>
      <c r="N118" s="158"/>
    </row>
    <row r="119" spans="1:14">
      <c r="A119" s="56"/>
      <c r="B119" s="76"/>
      <c r="C119" s="77"/>
      <c r="D119" s="75"/>
      <c r="E119" s="75"/>
      <c r="F119" s="154" t="s">
        <v>50</v>
      </c>
      <c r="G119" s="155"/>
      <c r="H119" s="159" t="s">
        <v>131</v>
      </c>
      <c r="I119" s="160"/>
      <c r="J119" s="160"/>
      <c r="K119" s="160"/>
      <c r="L119" s="160"/>
      <c r="M119" s="160"/>
      <c r="N119" s="161"/>
    </row>
    <row r="120" spans="1:14" ht="15" thickBot="1">
      <c r="A120" s="56"/>
      <c r="B120" s="72"/>
      <c r="C120" s="74"/>
      <c r="D120" s="75"/>
      <c r="E120" s="75"/>
      <c r="F120" s="177" t="s">
        <v>51</v>
      </c>
      <c r="G120" s="178"/>
      <c r="H120" s="179">
        <v>45003</v>
      </c>
      <c r="I120" s="180"/>
      <c r="J120" s="181"/>
      <c r="K120" s="69" t="s">
        <v>52</v>
      </c>
      <c r="L120" s="182"/>
      <c r="M120" s="183"/>
      <c r="N120" s="184"/>
    </row>
    <row r="121" spans="1:14" ht="15" thickTop="1">
      <c r="A121" s="56"/>
      <c r="B121" s="78"/>
      <c r="C121" s="75"/>
      <c r="D121" s="75"/>
      <c r="E121" s="75"/>
      <c r="F121" s="79"/>
      <c r="G121" s="75"/>
      <c r="H121" s="75"/>
      <c r="I121" s="58"/>
      <c r="J121" s="58"/>
      <c r="K121" s="58"/>
      <c r="L121" s="58"/>
      <c r="M121" s="58"/>
      <c r="N121" s="80"/>
    </row>
    <row r="122" spans="1:14" ht="15" thickBot="1">
      <c r="A122" s="56"/>
      <c r="B122" s="81" t="s">
        <v>53</v>
      </c>
      <c r="C122" s="162" t="s">
        <v>110</v>
      </c>
      <c r="D122" s="163"/>
      <c r="E122" s="59"/>
      <c r="F122" s="110" t="s">
        <v>54</v>
      </c>
      <c r="G122" s="162" t="s">
        <v>92</v>
      </c>
      <c r="H122" s="164"/>
      <c r="I122" s="164"/>
      <c r="J122" s="164"/>
      <c r="K122" s="164"/>
      <c r="L122" s="164"/>
      <c r="M122" s="164"/>
      <c r="N122" s="130"/>
    </row>
    <row r="123" spans="1:14">
      <c r="A123" s="56"/>
      <c r="B123" s="82" t="s">
        <v>55</v>
      </c>
      <c r="C123" s="165" t="s">
        <v>179</v>
      </c>
      <c r="D123" s="166"/>
      <c r="E123" s="60"/>
      <c r="F123" s="83" t="s">
        <v>56</v>
      </c>
      <c r="G123" s="165" t="s">
        <v>165</v>
      </c>
      <c r="H123" s="167"/>
      <c r="I123" s="167"/>
      <c r="J123" s="167"/>
      <c r="K123" s="167"/>
      <c r="L123" s="167"/>
      <c r="M123" s="167"/>
      <c r="N123" s="168"/>
    </row>
    <row r="124" spans="1:14">
      <c r="A124" s="56"/>
      <c r="B124" s="84" t="s">
        <v>57</v>
      </c>
      <c r="C124" s="169" t="s">
        <v>178</v>
      </c>
      <c r="D124" s="170"/>
      <c r="E124" s="60"/>
      <c r="F124" s="61" t="s">
        <v>58</v>
      </c>
      <c r="G124" s="171" t="s">
        <v>164</v>
      </c>
      <c r="H124" s="142"/>
      <c r="I124" s="142"/>
      <c r="J124" s="142"/>
      <c r="K124" s="142"/>
      <c r="L124" s="142"/>
      <c r="M124" s="142"/>
      <c r="N124" s="143"/>
    </row>
    <row r="125" spans="1:14" ht="15" thickBot="1">
      <c r="A125" s="56"/>
      <c r="B125" s="172" t="s">
        <v>124</v>
      </c>
      <c r="C125" s="173"/>
      <c r="D125" s="174"/>
      <c r="E125" s="104"/>
      <c r="F125" s="175" t="s">
        <v>124</v>
      </c>
      <c r="G125" s="173"/>
      <c r="H125" s="173"/>
      <c r="I125" s="173"/>
      <c r="J125" s="173"/>
      <c r="K125" s="173"/>
      <c r="L125" s="173"/>
      <c r="M125" s="173"/>
      <c r="N125" s="176"/>
    </row>
    <row r="126" spans="1:14">
      <c r="A126" s="56"/>
      <c r="B126" s="101" t="s">
        <v>125</v>
      </c>
      <c r="C126" s="165" t="s">
        <v>179</v>
      </c>
      <c r="D126" s="166"/>
      <c r="E126" s="103"/>
      <c r="F126" s="102" t="s">
        <v>125</v>
      </c>
      <c r="G126" s="165" t="s">
        <v>165</v>
      </c>
      <c r="H126" s="167"/>
      <c r="I126" s="167"/>
      <c r="J126" s="167"/>
      <c r="K126" s="167"/>
      <c r="L126" s="167"/>
      <c r="M126" s="167"/>
      <c r="N126" s="168"/>
    </row>
    <row r="127" spans="1:14">
      <c r="A127" s="56"/>
      <c r="B127" s="102" t="s">
        <v>125</v>
      </c>
      <c r="C127" s="169" t="s">
        <v>178</v>
      </c>
      <c r="D127" s="170"/>
      <c r="E127" s="103"/>
      <c r="F127" s="102" t="s">
        <v>125</v>
      </c>
      <c r="G127" s="171" t="s">
        <v>164</v>
      </c>
      <c r="H127" s="142"/>
      <c r="I127" s="142"/>
      <c r="J127" s="142"/>
      <c r="K127" s="142"/>
      <c r="L127" s="142"/>
      <c r="M127" s="142"/>
      <c r="N127" s="143"/>
    </row>
    <row r="128" spans="1:14">
      <c r="A128" s="56"/>
      <c r="B128" s="76"/>
      <c r="C128" s="75"/>
      <c r="D128" s="75"/>
      <c r="E128" s="75"/>
      <c r="F128" s="79"/>
      <c r="G128" s="79"/>
      <c r="H128" s="79"/>
      <c r="I128" s="79"/>
      <c r="J128" s="75"/>
      <c r="K128" s="75"/>
      <c r="L128" s="75"/>
      <c r="M128" s="85"/>
      <c r="N128" s="86"/>
    </row>
    <row r="129" spans="1:14">
      <c r="A129" s="56"/>
      <c r="B129" s="100" t="s">
        <v>61</v>
      </c>
      <c r="C129" s="75"/>
      <c r="D129" s="75"/>
      <c r="E129" s="75"/>
      <c r="F129" s="61">
        <v>1</v>
      </c>
      <c r="G129" s="61">
        <v>2</v>
      </c>
      <c r="H129" s="61">
        <v>3</v>
      </c>
      <c r="I129" s="61">
        <v>4</v>
      </c>
      <c r="J129" s="61">
        <v>5</v>
      </c>
      <c r="K129" s="144" t="s">
        <v>2</v>
      </c>
      <c r="L129" s="145"/>
      <c r="M129" s="61" t="s">
        <v>62</v>
      </c>
      <c r="N129" s="87" t="s">
        <v>63</v>
      </c>
    </row>
    <row r="130" spans="1:14">
      <c r="A130" s="56"/>
      <c r="B130" s="88" t="s">
        <v>64</v>
      </c>
      <c r="C130" s="63" t="str">
        <f>IF(C123&gt;"",C123,"")</f>
        <v>Saarto Viola</v>
      </c>
      <c r="D130" s="63" t="str">
        <f>IF(G123&gt;"",G123,"")</f>
        <v>Kuhanen Elsa</v>
      </c>
      <c r="E130" s="64"/>
      <c r="F130" s="65">
        <v>-3</v>
      </c>
      <c r="G130" s="65">
        <v>-6</v>
      </c>
      <c r="H130" s="65">
        <v>-1</v>
      </c>
      <c r="I130" s="65"/>
      <c r="J130" s="65"/>
      <c r="K130" s="66">
        <f>IF(ISBLANK(F130),"",COUNTIF(F130:J130,"&gt;=0"))</f>
        <v>0</v>
      </c>
      <c r="L130" s="66">
        <f>IF(ISBLANK(F130),"",(IF(LEFT(F130,1)="-",1,0)+IF(LEFT(G130,1)="-",1,0)+IF(LEFT(H130,1)="-",1,0)+IF(LEFT(I130,1)="-",1,0)+IF(LEFT(J130,1)="-",1,0)))</f>
        <v>3</v>
      </c>
      <c r="M130" s="67" t="str">
        <f t="shared" ref="M130:N134" si="6">IF(K130=3,1,"")</f>
        <v/>
      </c>
      <c r="N130" s="67">
        <f t="shared" si="6"/>
        <v>1</v>
      </c>
    </row>
    <row r="131" spans="1:14">
      <c r="A131" s="56"/>
      <c r="B131" s="88" t="s">
        <v>65</v>
      </c>
      <c r="C131" s="106" t="str">
        <f>IF(C124&gt;"",C124,"")</f>
        <v>Vuorinen Sohvi</v>
      </c>
      <c r="D131" s="63" t="str">
        <f>IF(G124&gt;"",G124,"")</f>
        <v>Hiekkanen Essi</v>
      </c>
      <c r="E131" s="64"/>
      <c r="F131" s="65">
        <v>-4</v>
      </c>
      <c r="G131" s="65">
        <v>-9</v>
      </c>
      <c r="H131" s="65">
        <v>-7</v>
      </c>
      <c r="I131" s="65"/>
      <c r="J131" s="65"/>
      <c r="K131" s="66">
        <f>IF(ISBLANK(F131),"",COUNTIF(F131:J131,"&gt;=0"))</f>
        <v>0</v>
      </c>
      <c r="L131" s="66">
        <f>IF(ISBLANK(F131),"",(IF(LEFT(F131,1)="-",1,0)+IF(LEFT(G131,1)="-",1,0)+IF(LEFT(H131,1)="-",1,0)+IF(LEFT(I131,1)="-",1,0)+IF(LEFT(J131,1)="-",1,0)))</f>
        <v>3</v>
      </c>
      <c r="M131" s="67" t="str">
        <f t="shared" si="6"/>
        <v/>
      </c>
      <c r="N131" s="67">
        <f t="shared" si="6"/>
        <v>1</v>
      </c>
    </row>
    <row r="132" spans="1:14">
      <c r="A132" s="56"/>
      <c r="B132" s="105" t="s">
        <v>124</v>
      </c>
      <c r="C132" s="109" t="str">
        <f>IF(C126&gt;"",C126&amp;" / "&amp;C127,"")</f>
        <v>Saarto Viola / Vuorinen Sohvi</v>
      </c>
      <c r="D132" s="107" t="str">
        <f>IF(G126&gt;"",G126&amp;" / "&amp;G127,"")</f>
        <v>Kuhanen Elsa / Hiekkanen Essi</v>
      </c>
      <c r="E132" s="64"/>
      <c r="F132" s="65">
        <v>-3</v>
      </c>
      <c r="G132" s="65">
        <v>-5</v>
      </c>
      <c r="H132" s="65">
        <v>-5</v>
      </c>
      <c r="I132" s="65"/>
      <c r="J132" s="65"/>
      <c r="K132" s="66">
        <f>IF(ISBLANK(F132),"",COUNTIF(F132:J132,"&gt;=0"))</f>
        <v>0</v>
      </c>
      <c r="L132" s="66">
        <f>IF(ISBLANK(F132),"",(IF(LEFT(F132,1)="-",1,0)+IF(LEFT(G132,1)="-",1,0)+IF(LEFT(H132,1)="-",1,0)+IF(LEFT(I132,1)="-",1,0)+IF(LEFT(J132,1)="-",1,0)))</f>
        <v>3</v>
      </c>
      <c r="M132" s="67" t="str">
        <f t="shared" si="6"/>
        <v/>
      </c>
      <c r="N132" s="67">
        <f t="shared" si="6"/>
        <v>1</v>
      </c>
    </row>
    <row r="133" spans="1:14" ht="15" customHeight="1">
      <c r="A133" s="56"/>
      <c r="B133" s="88" t="s">
        <v>67</v>
      </c>
      <c r="C133" s="108" t="str">
        <f>IF(C123&gt;"",C123,"")</f>
        <v>Saarto Viola</v>
      </c>
      <c r="D133" s="63" t="str">
        <f>IF(G124&gt;"",G124,"")</f>
        <v>Hiekkanen Essi</v>
      </c>
      <c r="E133" s="64"/>
      <c r="F133" s="65"/>
      <c r="G133" s="65"/>
      <c r="H133" s="65"/>
      <c r="I133" s="65"/>
      <c r="J133" s="65"/>
      <c r="K133" s="66" t="str">
        <f>IF(ISBLANK(F133),"",COUNTIF(F133:J133,"&gt;=0"))</f>
        <v/>
      </c>
      <c r="L133" s="66" t="str">
        <f>IF(ISBLANK(F133),"",(IF(LEFT(F133,1)="-",1,0)+IF(LEFT(G133,1)="-",1,0)+IF(LEFT(H133,1)="-",1,0)+IF(LEFT(I133,1)="-",1,0)+IF(LEFT(J133,1)="-",1,0)))</f>
        <v/>
      </c>
      <c r="M133" s="67" t="str">
        <f t="shared" si="6"/>
        <v/>
      </c>
      <c r="N133" s="67" t="str">
        <f t="shared" si="6"/>
        <v/>
      </c>
    </row>
    <row r="134" spans="1:14">
      <c r="A134" s="56"/>
      <c r="B134" s="88" t="s">
        <v>68</v>
      </c>
      <c r="C134" s="63" t="str">
        <f>IF(C124&gt;"",C124,"")</f>
        <v>Vuorinen Sohvi</v>
      </c>
      <c r="D134" s="63" t="str">
        <f>IF(G123&gt;"",G123,"")</f>
        <v>Kuhanen Elsa</v>
      </c>
      <c r="E134" s="64"/>
      <c r="F134" s="65"/>
      <c r="G134" s="65"/>
      <c r="H134" s="65"/>
      <c r="I134" s="65"/>
      <c r="J134" s="65"/>
      <c r="K134" s="66" t="str">
        <f>IF(ISBLANK(F134),"",COUNTIF(F134:J134,"&gt;=0"))</f>
        <v/>
      </c>
      <c r="L134" s="66" t="str">
        <f>IF(ISBLANK(F134),"",(IF(LEFT(F134,1)="-",1,0)+IF(LEFT(G134,1)="-",1,0)+IF(LEFT(H134,1)="-",1,0)+IF(LEFT(I134,1)="-",1,0)+IF(LEFT(J134,1)="-",1,0)))</f>
        <v/>
      </c>
      <c r="M134" s="67" t="str">
        <f t="shared" si="6"/>
        <v/>
      </c>
      <c r="N134" s="67" t="str">
        <f t="shared" si="6"/>
        <v/>
      </c>
    </row>
    <row r="135" spans="1:14">
      <c r="A135" s="56"/>
      <c r="B135" s="76"/>
      <c r="C135" s="75"/>
      <c r="D135" s="75"/>
      <c r="E135" s="75"/>
      <c r="F135" s="75"/>
      <c r="G135" s="75"/>
      <c r="H135" s="75"/>
      <c r="I135" s="146" t="s">
        <v>24</v>
      </c>
      <c r="J135" s="147"/>
      <c r="K135" s="68">
        <f>SUM(K130:K134)</f>
        <v>0</v>
      </c>
      <c r="L135" s="68">
        <f>SUM(L130:L134)</f>
        <v>9</v>
      </c>
      <c r="M135" s="68">
        <f>SUM(M130:M134)</f>
        <v>0</v>
      </c>
      <c r="N135" s="89">
        <f>SUM(N130:N134)</f>
        <v>3</v>
      </c>
    </row>
    <row r="136" spans="1:14">
      <c r="A136" s="56"/>
      <c r="B136" s="76" t="s">
        <v>69</v>
      </c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86"/>
    </row>
    <row r="137" spans="1:14">
      <c r="A137" s="56"/>
      <c r="B137" s="76" t="s">
        <v>70</v>
      </c>
      <c r="C137" s="75"/>
      <c r="D137" s="75" t="s">
        <v>71</v>
      </c>
      <c r="E137" s="75"/>
      <c r="F137" s="75"/>
      <c r="G137" s="75" t="s">
        <v>6</v>
      </c>
      <c r="H137" s="75"/>
      <c r="I137" s="75"/>
      <c r="J137" s="75" t="s">
        <v>72</v>
      </c>
      <c r="K137" s="75"/>
      <c r="L137" s="75"/>
      <c r="M137" s="75"/>
      <c r="N137" s="86"/>
    </row>
    <row r="138" spans="1:14" ht="15" thickBot="1">
      <c r="A138" s="56"/>
      <c r="B138" s="98"/>
      <c r="C138" s="99"/>
      <c r="D138" s="99"/>
      <c r="E138" s="99"/>
      <c r="F138" s="99"/>
      <c r="G138" s="99"/>
      <c r="H138" s="99"/>
      <c r="I138" s="99"/>
      <c r="J138" s="148" t="str">
        <f>IF(M135=3,C122,IF(N135=3,G122,""))</f>
        <v>PT Jyväskylä</v>
      </c>
      <c r="K138" s="148"/>
      <c r="L138" s="148"/>
      <c r="M138" s="148"/>
      <c r="N138" s="149"/>
    </row>
    <row r="139" spans="1:14">
      <c r="A139" s="56"/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</row>
    <row r="140" spans="1:14">
      <c r="A140" s="56"/>
      <c r="B140" s="70"/>
      <c r="C140" s="71"/>
      <c r="D140" s="71"/>
      <c r="E140" s="71"/>
      <c r="F140" s="134" t="s">
        <v>48</v>
      </c>
      <c r="G140" s="150"/>
      <c r="H140" s="151" t="s">
        <v>18</v>
      </c>
      <c r="I140" s="152"/>
      <c r="J140" s="152"/>
      <c r="K140" s="152"/>
      <c r="L140" s="152"/>
      <c r="M140" s="152"/>
      <c r="N140" s="153"/>
    </row>
    <row r="141" spans="1:14">
      <c r="A141" s="56"/>
      <c r="B141" s="72"/>
      <c r="C141" s="73" t="s">
        <v>73</v>
      </c>
      <c r="D141" s="74"/>
      <c r="E141" s="75"/>
      <c r="F141" s="154" t="s">
        <v>49</v>
      </c>
      <c r="G141" s="155"/>
      <c r="H141" s="156" t="s">
        <v>5</v>
      </c>
      <c r="I141" s="157"/>
      <c r="J141" s="157"/>
      <c r="K141" s="157"/>
      <c r="L141" s="157"/>
      <c r="M141" s="157"/>
      <c r="N141" s="158"/>
    </row>
    <row r="142" spans="1:14">
      <c r="A142" s="56"/>
      <c r="B142" s="76"/>
      <c r="C142" s="77"/>
      <c r="D142" s="75"/>
      <c r="E142" s="75"/>
      <c r="F142" s="154" t="s">
        <v>50</v>
      </c>
      <c r="G142" s="155"/>
      <c r="H142" s="159" t="s">
        <v>132</v>
      </c>
      <c r="I142" s="160"/>
      <c r="J142" s="160"/>
      <c r="K142" s="160"/>
      <c r="L142" s="160"/>
      <c r="M142" s="160"/>
      <c r="N142" s="161"/>
    </row>
    <row r="143" spans="1:14" ht="15" thickBot="1">
      <c r="A143" s="56"/>
      <c r="B143" s="72"/>
      <c r="C143" s="74"/>
      <c r="D143" s="75"/>
      <c r="E143" s="75"/>
      <c r="F143" s="177" t="s">
        <v>51</v>
      </c>
      <c r="G143" s="178"/>
      <c r="H143" s="179">
        <v>45003</v>
      </c>
      <c r="I143" s="180"/>
      <c r="J143" s="181"/>
      <c r="K143" s="69" t="s">
        <v>52</v>
      </c>
      <c r="L143" s="182"/>
      <c r="M143" s="183"/>
      <c r="N143" s="184"/>
    </row>
    <row r="144" spans="1:14" ht="15" thickTop="1">
      <c r="A144" s="56"/>
      <c r="B144" s="78"/>
      <c r="C144" s="75"/>
      <c r="D144" s="75"/>
      <c r="E144" s="75"/>
      <c r="F144" s="79"/>
      <c r="G144" s="75"/>
      <c r="H144" s="75"/>
      <c r="I144" s="58"/>
      <c r="J144" s="58"/>
      <c r="K144" s="58"/>
      <c r="L144" s="58"/>
      <c r="M144" s="58"/>
      <c r="N144" s="80"/>
    </row>
    <row r="145" spans="1:14" ht="15" thickBot="1">
      <c r="A145" s="56"/>
      <c r="B145" s="81" t="s">
        <v>53</v>
      </c>
      <c r="C145" s="162" t="s">
        <v>5</v>
      </c>
      <c r="D145" s="163"/>
      <c r="E145" s="59"/>
      <c r="F145" s="110" t="s">
        <v>54</v>
      </c>
      <c r="G145" s="162" t="s">
        <v>94</v>
      </c>
      <c r="H145" s="164"/>
      <c r="I145" s="164"/>
      <c r="J145" s="164"/>
      <c r="K145" s="164"/>
      <c r="L145" s="164"/>
      <c r="M145" s="164"/>
      <c r="N145" s="130"/>
    </row>
    <row r="146" spans="1:14">
      <c r="A146" s="56"/>
      <c r="B146" s="82" t="s">
        <v>55</v>
      </c>
      <c r="C146" s="165" t="s">
        <v>168</v>
      </c>
      <c r="D146" s="166"/>
      <c r="E146" s="60"/>
      <c r="F146" s="83" t="s">
        <v>56</v>
      </c>
      <c r="G146" s="165" t="s">
        <v>181</v>
      </c>
      <c r="H146" s="167"/>
      <c r="I146" s="167"/>
      <c r="J146" s="167"/>
      <c r="K146" s="167"/>
      <c r="L146" s="167"/>
      <c r="M146" s="167"/>
      <c r="N146" s="168"/>
    </row>
    <row r="147" spans="1:14">
      <c r="A147" s="56"/>
      <c r="B147" s="84" t="s">
        <v>57</v>
      </c>
      <c r="C147" s="169" t="s">
        <v>212</v>
      </c>
      <c r="D147" s="170"/>
      <c r="E147" s="60"/>
      <c r="F147" s="61" t="s">
        <v>58</v>
      </c>
      <c r="G147" s="171" t="s">
        <v>180</v>
      </c>
      <c r="H147" s="142"/>
      <c r="I147" s="142"/>
      <c r="J147" s="142"/>
      <c r="K147" s="142"/>
      <c r="L147" s="142"/>
      <c r="M147" s="142"/>
      <c r="N147" s="143"/>
    </row>
    <row r="148" spans="1:14" ht="15" thickBot="1">
      <c r="A148" s="56"/>
      <c r="B148" s="172" t="s">
        <v>124</v>
      </c>
      <c r="C148" s="173"/>
      <c r="D148" s="174"/>
      <c r="E148" s="104"/>
      <c r="F148" s="175" t="s">
        <v>124</v>
      </c>
      <c r="G148" s="173"/>
      <c r="H148" s="173"/>
      <c r="I148" s="173"/>
      <c r="J148" s="173"/>
      <c r="K148" s="173"/>
      <c r="L148" s="173"/>
      <c r="M148" s="173"/>
      <c r="N148" s="176"/>
    </row>
    <row r="149" spans="1:14">
      <c r="A149" s="56"/>
      <c r="B149" s="101" t="s">
        <v>125</v>
      </c>
      <c r="C149" s="165" t="s">
        <v>168</v>
      </c>
      <c r="D149" s="166"/>
      <c r="E149" s="103"/>
      <c r="F149" s="102" t="s">
        <v>125</v>
      </c>
      <c r="G149" s="165" t="s">
        <v>181</v>
      </c>
      <c r="H149" s="167"/>
      <c r="I149" s="167"/>
      <c r="J149" s="167"/>
      <c r="K149" s="167"/>
      <c r="L149" s="167"/>
      <c r="M149" s="167"/>
      <c r="N149" s="168"/>
    </row>
    <row r="150" spans="1:14">
      <c r="A150" s="56"/>
      <c r="B150" s="102" t="s">
        <v>125</v>
      </c>
      <c r="C150" s="169" t="s">
        <v>212</v>
      </c>
      <c r="D150" s="170"/>
      <c r="E150" s="103"/>
      <c r="F150" s="102" t="s">
        <v>125</v>
      </c>
      <c r="G150" s="171" t="s">
        <v>180</v>
      </c>
      <c r="H150" s="142"/>
      <c r="I150" s="142"/>
      <c r="J150" s="142"/>
      <c r="K150" s="142"/>
      <c r="L150" s="142"/>
      <c r="M150" s="142"/>
      <c r="N150" s="143"/>
    </row>
    <row r="151" spans="1:14">
      <c r="A151" s="56"/>
      <c r="B151" s="76"/>
      <c r="C151" s="75"/>
      <c r="D151" s="75"/>
      <c r="E151" s="75"/>
      <c r="F151" s="79"/>
      <c r="G151" s="79"/>
      <c r="H151" s="79"/>
      <c r="I151" s="79"/>
      <c r="J151" s="75"/>
      <c r="K151" s="75"/>
      <c r="L151" s="75"/>
      <c r="M151" s="85"/>
      <c r="N151" s="86"/>
    </row>
    <row r="152" spans="1:14">
      <c r="A152" s="56"/>
      <c r="B152" s="100" t="s">
        <v>61</v>
      </c>
      <c r="C152" s="75"/>
      <c r="D152" s="75"/>
      <c r="E152" s="75"/>
      <c r="F152" s="61">
        <v>1</v>
      </c>
      <c r="G152" s="61">
        <v>2</v>
      </c>
      <c r="H152" s="61">
        <v>3</v>
      </c>
      <c r="I152" s="61">
        <v>4</v>
      </c>
      <c r="J152" s="61">
        <v>5</v>
      </c>
      <c r="K152" s="144" t="s">
        <v>2</v>
      </c>
      <c r="L152" s="145"/>
      <c r="M152" s="61" t="s">
        <v>62</v>
      </c>
      <c r="N152" s="87" t="s">
        <v>63</v>
      </c>
    </row>
    <row r="153" spans="1:14">
      <c r="A153" s="56"/>
      <c r="B153" s="88" t="s">
        <v>64</v>
      </c>
      <c r="C153" s="63" t="str">
        <f>IF(C146&gt;"",C146,"")</f>
        <v>Stråhlman Tea</v>
      </c>
      <c r="D153" s="63" t="str">
        <f>IF(G146&gt;"",G146,"")</f>
        <v>Turi Sanni</v>
      </c>
      <c r="E153" s="64"/>
      <c r="F153" s="65">
        <v>6</v>
      </c>
      <c r="G153" s="65">
        <v>3</v>
      </c>
      <c r="H153" s="65">
        <v>6</v>
      </c>
      <c r="I153" s="65"/>
      <c r="J153" s="65"/>
      <c r="K153" s="66">
        <f>IF(ISBLANK(F153),"",COUNTIF(F153:J153,"&gt;=0"))</f>
        <v>3</v>
      </c>
      <c r="L153" s="66">
        <f>IF(ISBLANK(F153),"",(IF(LEFT(F153,1)="-",1,0)+IF(LEFT(G153,1)="-",1,0)+IF(LEFT(H153,1)="-",1,0)+IF(LEFT(I153,1)="-",1,0)+IF(LEFT(J153,1)="-",1,0)))</f>
        <v>0</v>
      </c>
      <c r="M153" s="67">
        <f t="shared" ref="M153:N157" si="7">IF(K153=3,1,"")</f>
        <v>1</v>
      </c>
      <c r="N153" s="67" t="str">
        <f t="shared" si="7"/>
        <v/>
      </c>
    </row>
    <row r="154" spans="1:14">
      <c r="A154" s="56"/>
      <c r="B154" s="88" t="s">
        <v>65</v>
      </c>
      <c r="C154" s="106" t="str">
        <f>IF(C147&gt;"",C147,"")</f>
        <v>Stråhlman Noella</v>
      </c>
      <c r="D154" s="63" t="str">
        <f>IF(G147&gt;"",G147,"")</f>
        <v>Turi Emily</v>
      </c>
      <c r="E154" s="64"/>
      <c r="F154" s="65">
        <v>5</v>
      </c>
      <c r="G154" s="65">
        <v>4</v>
      </c>
      <c r="H154" s="65">
        <v>7</v>
      </c>
      <c r="I154" s="65"/>
      <c r="J154" s="65"/>
      <c r="K154" s="66">
        <f>IF(ISBLANK(F154),"",COUNTIF(F154:J154,"&gt;=0"))</f>
        <v>3</v>
      </c>
      <c r="L154" s="66">
        <f>IF(ISBLANK(F154),"",(IF(LEFT(F154,1)="-",1,0)+IF(LEFT(G154,1)="-",1,0)+IF(LEFT(H154,1)="-",1,0)+IF(LEFT(I154,1)="-",1,0)+IF(LEFT(J154,1)="-",1,0)))</f>
        <v>0</v>
      </c>
      <c r="M154" s="67">
        <f t="shared" si="7"/>
        <v>1</v>
      </c>
      <c r="N154" s="67" t="str">
        <f t="shared" si="7"/>
        <v/>
      </c>
    </row>
    <row r="155" spans="1:14">
      <c r="A155" s="56"/>
      <c r="B155" s="105" t="s">
        <v>124</v>
      </c>
      <c r="C155" s="109" t="str">
        <f>IF(C149&gt;"",C149&amp;" / "&amp;C150,"")</f>
        <v>Stråhlman Tea / Stråhlman Noella</v>
      </c>
      <c r="D155" s="107" t="str">
        <f>IF(G149&gt;"",G149&amp;" / "&amp;G150,"")</f>
        <v>Turi Sanni / Turi Emily</v>
      </c>
      <c r="E155" s="64"/>
      <c r="F155" s="65">
        <v>5</v>
      </c>
      <c r="G155" s="65">
        <v>1</v>
      </c>
      <c r="H155" s="65">
        <v>8</v>
      </c>
      <c r="I155" s="65"/>
      <c r="J155" s="65"/>
      <c r="K155" s="66">
        <f>IF(ISBLANK(F155),"",COUNTIF(F155:J155,"&gt;=0"))</f>
        <v>3</v>
      </c>
      <c r="L155" s="66">
        <f>IF(ISBLANK(F155),"",(IF(LEFT(F155,1)="-",1,0)+IF(LEFT(G155,1)="-",1,0)+IF(LEFT(H155,1)="-",1,0)+IF(LEFT(I155,1)="-",1,0)+IF(LEFT(J155,1)="-",1,0)))</f>
        <v>0</v>
      </c>
      <c r="M155" s="67">
        <f t="shared" si="7"/>
        <v>1</v>
      </c>
      <c r="N155" s="67" t="str">
        <f t="shared" si="7"/>
        <v/>
      </c>
    </row>
    <row r="156" spans="1:14" ht="15" customHeight="1">
      <c r="A156" s="56"/>
      <c r="B156" s="88" t="s">
        <v>67</v>
      </c>
      <c r="C156" s="108" t="str">
        <f>IF(C146&gt;"",C146,"")</f>
        <v>Stråhlman Tea</v>
      </c>
      <c r="D156" s="63" t="str">
        <f>IF(G147&gt;"",G147,"")</f>
        <v>Turi Emily</v>
      </c>
      <c r="E156" s="64"/>
      <c r="F156" s="65"/>
      <c r="G156" s="65"/>
      <c r="H156" s="65"/>
      <c r="I156" s="65"/>
      <c r="J156" s="65"/>
      <c r="K156" s="66" t="str">
        <f>IF(ISBLANK(F156),"",COUNTIF(F156:J156,"&gt;=0"))</f>
        <v/>
      </c>
      <c r="L156" s="66" t="str">
        <f>IF(ISBLANK(F156),"",(IF(LEFT(F156,1)="-",1,0)+IF(LEFT(G156,1)="-",1,0)+IF(LEFT(H156,1)="-",1,0)+IF(LEFT(I156,1)="-",1,0)+IF(LEFT(J156,1)="-",1,0)))</f>
        <v/>
      </c>
      <c r="M156" s="67" t="str">
        <f t="shared" si="7"/>
        <v/>
      </c>
      <c r="N156" s="67" t="str">
        <f t="shared" si="7"/>
        <v/>
      </c>
    </row>
    <row r="157" spans="1:14">
      <c r="A157" s="56"/>
      <c r="B157" s="88" t="s">
        <v>68</v>
      </c>
      <c r="C157" s="63" t="str">
        <f>IF(C147&gt;"",C147,"")</f>
        <v>Stråhlman Noella</v>
      </c>
      <c r="D157" s="63" t="str">
        <f>IF(G146&gt;"",G146,"")</f>
        <v>Turi Sanni</v>
      </c>
      <c r="E157" s="64"/>
      <c r="F157" s="65"/>
      <c r="G157" s="65"/>
      <c r="H157" s="65"/>
      <c r="I157" s="65"/>
      <c r="J157" s="65"/>
      <c r="K157" s="66" t="str">
        <f>IF(ISBLANK(F157),"",COUNTIF(F157:J157,"&gt;=0"))</f>
        <v/>
      </c>
      <c r="L157" s="66" t="str">
        <f>IF(ISBLANK(F157),"",(IF(LEFT(F157,1)="-",1,0)+IF(LEFT(G157,1)="-",1,0)+IF(LEFT(H157,1)="-",1,0)+IF(LEFT(I157,1)="-",1,0)+IF(LEFT(J157,1)="-",1,0)))</f>
        <v/>
      </c>
      <c r="M157" s="67" t="str">
        <f t="shared" si="7"/>
        <v/>
      </c>
      <c r="N157" s="67" t="str">
        <f t="shared" si="7"/>
        <v/>
      </c>
    </row>
    <row r="158" spans="1:14">
      <c r="A158" s="56"/>
      <c r="B158" s="76"/>
      <c r="C158" s="75"/>
      <c r="D158" s="75"/>
      <c r="E158" s="75"/>
      <c r="F158" s="75"/>
      <c r="G158" s="75"/>
      <c r="H158" s="75"/>
      <c r="I158" s="146" t="s">
        <v>24</v>
      </c>
      <c r="J158" s="147"/>
      <c r="K158" s="68">
        <f>SUM(K153:K157)</f>
        <v>9</v>
      </c>
      <c r="L158" s="68">
        <f>SUM(L153:L157)</f>
        <v>0</v>
      </c>
      <c r="M158" s="68">
        <f>SUM(M153:M157)</f>
        <v>3</v>
      </c>
      <c r="N158" s="89">
        <f>SUM(N153:N157)</f>
        <v>0</v>
      </c>
    </row>
    <row r="159" spans="1:14">
      <c r="A159" s="56"/>
      <c r="B159" s="76" t="s">
        <v>69</v>
      </c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86"/>
    </row>
    <row r="160" spans="1:14">
      <c r="A160" s="56"/>
      <c r="B160" s="76" t="s">
        <v>70</v>
      </c>
      <c r="C160" s="75"/>
      <c r="D160" s="75" t="s">
        <v>71</v>
      </c>
      <c r="E160" s="75"/>
      <c r="F160" s="75"/>
      <c r="G160" s="75" t="s">
        <v>6</v>
      </c>
      <c r="H160" s="75"/>
      <c r="I160" s="75"/>
      <c r="J160" s="75" t="s">
        <v>72</v>
      </c>
      <c r="K160" s="75"/>
      <c r="L160" s="75"/>
      <c r="M160" s="75"/>
      <c r="N160" s="86"/>
    </row>
    <row r="161" spans="1:14" ht="15" thickBot="1">
      <c r="A161" s="56"/>
      <c r="B161" s="98"/>
      <c r="C161" s="99"/>
      <c r="D161" s="99"/>
      <c r="E161" s="99"/>
      <c r="F161" s="99"/>
      <c r="G161" s="99"/>
      <c r="H161" s="99"/>
      <c r="I161" s="99"/>
      <c r="J161" s="148" t="str">
        <f>IF(M158=3,C145,IF(N158=3,G145,""))</f>
        <v>PT Espoo</v>
      </c>
      <c r="K161" s="148"/>
      <c r="L161" s="148"/>
      <c r="M161" s="148"/>
      <c r="N161" s="149"/>
    </row>
    <row r="162" spans="1:14">
      <c r="A162" s="56"/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</row>
    <row r="163" spans="1:14">
      <c r="A163" s="56"/>
      <c r="B163" s="70"/>
      <c r="C163" s="71"/>
      <c r="D163" s="71"/>
      <c r="E163" s="71"/>
      <c r="F163" s="134" t="s">
        <v>48</v>
      </c>
      <c r="G163" s="150"/>
      <c r="H163" s="151" t="s">
        <v>18</v>
      </c>
      <c r="I163" s="152"/>
      <c r="J163" s="152"/>
      <c r="K163" s="152"/>
      <c r="L163" s="152"/>
      <c r="M163" s="152"/>
      <c r="N163" s="153"/>
    </row>
    <row r="164" spans="1:14">
      <c r="A164" s="56"/>
      <c r="B164" s="72"/>
      <c r="C164" s="73" t="s">
        <v>73</v>
      </c>
      <c r="D164" s="74"/>
      <c r="E164" s="75"/>
      <c r="F164" s="154" t="s">
        <v>49</v>
      </c>
      <c r="G164" s="155"/>
      <c r="H164" s="156" t="s">
        <v>5</v>
      </c>
      <c r="I164" s="157"/>
      <c r="J164" s="157"/>
      <c r="K164" s="157"/>
      <c r="L164" s="157"/>
      <c r="M164" s="157"/>
      <c r="N164" s="158"/>
    </row>
    <row r="165" spans="1:14">
      <c r="A165" s="56"/>
      <c r="B165" s="76"/>
      <c r="C165" s="77"/>
      <c r="D165" s="75"/>
      <c r="E165" s="75"/>
      <c r="F165" s="154" t="s">
        <v>50</v>
      </c>
      <c r="G165" s="155"/>
      <c r="H165" s="159" t="s">
        <v>132</v>
      </c>
      <c r="I165" s="160"/>
      <c r="J165" s="160"/>
      <c r="K165" s="160"/>
      <c r="L165" s="160"/>
      <c r="M165" s="160"/>
      <c r="N165" s="161"/>
    </row>
    <row r="166" spans="1:14" ht="15" thickBot="1">
      <c r="A166" s="56"/>
      <c r="B166" s="72"/>
      <c r="C166" s="74"/>
      <c r="D166" s="75"/>
      <c r="E166" s="75"/>
      <c r="F166" s="177" t="s">
        <v>51</v>
      </c>
      <c r="G166" s="178"/>
      <c r="H166" s="179">
        <v>45003</v>
      </c>
      <c r="I166" s="180"/>
      <c r="J166" s="181"/>
      <c r="K166" s="69" t="s">
        <v>52</v>
      </c>
      <c r="L166" s="182"/>
      <c r="M166" s="183"/>
      <c r="N166" s="184"/>
    </row>
    <row r="167" spans="1:14" ht="15" thickTop="1">
      <c r="A167" s="56"/>
      <c r="B167" s="78"/>
      <c r="C167" s="75"/>
      <c r="D167" s="75"/>
      <c r="E167" s="75"/>
      <c r="F167" s="79"/>
      <c r="G167" s="75"/>
      <c r="H167" s="75"/>
      <c r="I167" s="58"/>
      <c r="J167" s="58"/>
      <c r="K167" s="58"/>
      <c r="L167" s="58"/>
      <c r="M167" s="58"/>
      <c r="N167" s="80"/>
    </row>
    <row r="168" spans="1:14" ht="15" thickBot="1">
      <c r="A168" s="56"/>
      <c r="B168" s="81" t="s">
        <v>53</v>
      </c>
      <c r="C168" s="162" t="s">
        <v>92</v>
      </c>
      <c r="D168" s="163"/>
      <c r="E168" s="59"/>
      <c r="F168" s="110" t="s">
        <v>54</v>
      </c>
      <c r="G168" s="162" t="s">
        <v>177</v>
      </c>
      <c r="H168" s="164"/>
      <c r="I168" s="164"/>
      <c r="J168" s="164"/>
      <c r="K168" s="164"/>
      <c r="L168" s="164"/>
      <c r="M168" s="164"/>
      <c r="N168" s="130"/>
    </row>
    <row r="169" spans="1:14">
      <c r="A169" s="56"/>
      <c r="B169" s="82" t="s">
        <v>55</v>
      </c>
      <c r="C169" s="165" t="s">
        <v>165</v>
      </c>
      <c r="D169" s="166"/>
      <c r="E169" s="60"/>
      <c r="F169" s="83" t="s">
        <v>56</v>
      </c>
      <c r="G169" s="165" t="s">
        <v>182</v>
      </c>
      <c r="H169" s="167"/>
      <c r="I169" s="167"/>
      <c r="J169" s="167"/>
      <c r="K169" s="167"/>
      <c r="L169" s="167"/>
      <c r="M169" s="167"/>
      <c r="N169" s="168"/>
    </row>
    <row r="170" spans="1:14">
      <c r="A170" s="56"/>
      <c r="B170" s="84" t="s">
        <v>57</v>
      </c>
      <c r="C170" s="169" t="s">
        <v>164</v>
      </c>
      <c r="D170" s="170"/>
      <c r="E170" s="60"/>
      <c r="F170" s="61" t="s">
        <v>58</v>
      </c>
      <c r="G170" s="171" t="s">
        <v>183</v>
      </c>
      <c r="H170" s="142"/>
      <c r="I170" s="142"/>
      <c r="J170" s="142"/>
      <c r="K170" s="142"/>
      <c r="L170" s="142"/>
      <c r="M170" s="142"/>
      <c r="N170" s="143"/>
    </row>
    <row r="171" spans="1:14" ht="15" thickBot="1">
      <c r="A171" s="56"/>
      <c r="B171" s="172" t="s">
        <v>124</v>
      </c>
      <c r="C171" s="173"/>
      <c r="D171" s="174"/>
      <c r="E171" s="104"/>
      <c r="F171" s="175" t="s">
        <v>124</v>
      </c>
      <c r="G171" s="173"/>
      <c r="H171" s="173"/>
      <c r="I171" s="173"/>
      <c r="J171" s="173"/>
      <c r="K171" s="173"/>
      <c r="L171" s="173"/>
      <c r="M171" s="173"/>
      <c r="N171" s="176"/>
    </row>
    <row r="172" spans="1:14">
      <c r="A172" s="56"/>
      <c r="B172" s="101" t="s">
        <v>125</v>
      </c>
      <c r="C172" s="165" t="s">
        <v>165</v>
      </c>
      <c r="D172" s="166"/>
      <c r="E172" s="103"/>
      <c r="F172" s="102" t="s">
        <v>125</v>
      </c>
      <c r="G172" s="165" t="s">
        <v>182</v>
      </c>
      <c r="H172" s="167"/>
      <c r="I172" s="167"/>
      <c r="J172" s="167"/>
      <c r="K172" s="167"/>
      <c r="L172" s="167"/>
      <c r="M172" s="167"/>
      <c r="N172" s="168"/>
    </row>
    <row r="173" spans="1:14">
      <c r="A173" s="56"/>
      <c r="B173" s="102" t="s">
        <v>125</v>
      </c>
      <c r="C173" s="169" t="s">
        <v>164</v>
      </c>
      <c r="D173" s="170"/>
      <c r="E173" s="103"/>
      <c r="F173" s="102" t="s">
        <v>125</v>
      </c>
      <c r="G173" s="171" t="s">
        <v>183</v>
      </c>
      <c r="H173" s="142"/>
      <c r="I173" s="142"/>
      <c r="J173" s="142"/>
      <c r="K173" s="142"/>
      <c r="L173" s="142"/>
      <c r="M173" s="142"/>
      <c r="N173" s="143"/>
    </row>
    <row r="174" spans="1:14">
      <c r="A174" s="56"/>
      <c r="B174" s="76"/>
      <c r="C174" s="75"/>
      <c r="D174" s="75"/>
      <c r="E174" s="75"/>
      <c r="F174" s="79"/>
      <c r="G174" s="79"/>
      <c r="H174" s="79"/>
      <c r="I174" s="79"/>
      <c r="J174" s="75"/>
      <c r="K174" s="75"/>
      <c r="L174" s="75"/>
      <c r="M174" s="85"/>
      <c r="N174" s="86"/>
    </row>
    <row r="175" spans="1:14">
      <c r="A175" s="56"/>
      <c r="B175" s="100" t="s">
        <v>61</v>
      </c>
      <c r="C175" s="75"/>
      <c r="D175" s="75"/>
      <c r="E175" s="75"/>
      <c r="F175" s="61">
        <v>1</v>
      </c>
      <c r="G175" s="61">
        <v>2</v>
      </c>
      <c r="H175" s="61">
        <v>3</v>
      </c>
      <c r="I175" s="61">
        <v>4</v>
      </c>
      <c r="J175" s="61">
        <v>5</v>
      </c>
      <c r="K175" s="144" t="s">
        <v>2</v>
      </c>
      <c r="L175" s="145"/>
      <c r="M175" s="61" t="s">
        <v>62</v>
      </c>
      <c r="N175" s="87" t="s">
        <v>63</v>
      </c>
    </row>
    <row r="176" spans="1:14">
      <c r="A176" s="56"/>
      <c r="B176" s="88" t="s">
        <v>64</v>
      </c>
      <c r="C176" s="63" t="str">
        <f>IF(C169&gt;"",C169,"")</f>
        <v>Kuhanen Elsa</v>
      </c>
      <c r="D176" s="63" t="str">
        <f>IF(G169&gt;"",G169,"")</f>
        <v>Suomalainen Sandra</v>
      </c>
      <c r="E176" s="64"/>
      <c r="F176" s="65">
        <v>-8</v>
      </c>
      <c r="G176" s="65">
        <v>10</v>
      </c>
      <c r="H176" s="65">
        <v>7</v>
      </c>
      <c r="I176" s="65">
        <v>-9</v>
      </c>
      <c r="J176" s="65">
        <v>-10</v>
      </c>
      <c r="K176" s="66">
        <f>IF(ISBLANK(F176),"",COUNTIF(F176:J176,"&gt;=0"))</f>
        <v>2</v>
      </c>
      <c r="L176" s="66">
        <f>IF(ISBLANK(F176),"",(IF(LEFT(F176,1)="-",1,0)+IF(LEFT(G176,1)="-",1,0)+IF(LEFT(H176,1)="-",1,0)+IF(LEFT(I176,1)="-",1,0)+IF(LEFT(J176,1)="-",1,0)))</f>
        <v>3</v>
      </c>
      <c r="M176" s="67" t="str">
        <f t="shared" ref="M176:N180" si="8">IF(K176=3,1,"")</f>
        <v/>
      </c>
      <c r="N176" s="67">
        <f t="shared" si="8"/>
        <v>1</v>
      </c>
    </row>
    <row r="177" spans="1:14">
      <c r="A177" s="56"/>
      <c r="B177" s="88" t="s">
        <v>65</v>
      </c>
      <c r="C177" s="106" t="str">
        <f>IF(C170&gt;"",C170,"")</f>
        <v>Hiekkanen Essi</v>
      </c>
      <c r="D177" s="63" t="str">
        <f>IF(G170&gt;"",G170,"")</f>
        <v>Hietalahti Iina</v>
      </c>
      <c r="E177" s="64"/>
      <c r="F177" s="65">
        <v>-2</v>
      </c>
      <c r="G177" s="65">
        <v>-4</v>
      </c>
      <c r="H177" s="65">
        <v>-3</v>
      </c>
      <c r="I177" s="65"/>
      <c r="J177" s="65"/>
      <c r="K177" s="66">
        <f>IF(ISBLANK(F177),"",COUNTIF(F177:J177,"&gt;=0"))</f>
        <v>0</v>
      </c>
      <c r="L177" s="66">
        <f>IF(ISBLANK(F177),"",(IF(LEFT(F177,1)="-",1,0)+IF(LEFT(G177,1)="-",1,0)+IF(LEFT(H177,1)="-",1,0)+IF(LEFT(I177,1)="-",1,0)+IF(LEFT(J177,1)="-",1,0)))</f>
        <v>3</v>
      </c>
      <c r="M177" s="67" t="str">
        <f t="shared" si="8"/>
        <v/>
      </c>
      <c r="N177" s="67">
        <f t="shared" si="8"/>
        <v>1</v>
      </c>
    </row>
    <row r="178" spans="1:14">
      <c r="A178" s="56"/>
      <c r="B178" s="105" t="s">
        <v>124</v>
      </c>
      <c r="C178" s="109" t="str">
        <f>IF(C172&gt;"",C172&amp;" / "&amp;C173,"")</f>
        <v>Kuhanen Elsa / Hiekkanen Essi</v>
      </c>
      <c r="D178" s="107" t="str">
        <f>IF(G172&gt;"",G172&amp;" / "&amp;G173,"")</f>
        <v>Suomalainen Sandra / Hietalahti Iina</v>
      </c>
      <c r="E178" s="64"/>
      <c r="F178" s="65">
        <v>6</v>
      </c>
      <c r="G178" s="65">
        <v>9</v>
      </c>
      <c r="H178" s="65">
        <v>-4</v>
      </c>
      <c r="I178" s="65">
        <v>-7</v>
      </c>
      <c r="J178" s="65">
        <v>-5</v>
      </c>
      <c r="K178" s="66">
        <f>IF(ISBLANK(F178),"",COUNTIF(F178:J178,"&gt;=0"))</f>
        <v>2</v>
      </c>
      <c r="L178" s="66">
        <f>IF(ISBLANK(F178),"",(IF(LEFT(F178,1)="-",1,0)+IF(LEFT(G178,1)="-",1,0)+IF(LEFT(H178,1)="-",1,0)+IF(LEFT(I178,1)="-",1,0)+IF(LEFT(J178,1)="-",1,0)))</f>
        <v>3</v>
      </c>
      <c r="M178" s="67" t="str">
        <f t="shared" si="8"/>
        <v/>
      </c>
      <c r="N178" s="67">
        <f t="shared" si="8"/>
        <v>1</v>
      </c>
    </row>
    <row r="179" spans="1:14" ht="15" customHeight="1">
      <c r="A179" s="56"/>
      <c r="B179" s="88" t="s">
        <v>67</v>
      </c>
      <c r="C179" s="108" t="str">
        <f>IF(C169&gt;"",C169,"")</f>
        <v>Kuhanen Elsa</v>
      </c>
      <c r="D179" s="63" t="str">
        <f>IF(G170&gt;"",G170,"")</f>
        <v>Hietalahti Iina</v>
      </c>
      <c r="E179" s="64"/>
      <c r="F179" s="65"/>
      <c r="G179" s="65"/>
      <c r="H179" s="65"/>
      <c r="I179" s="65"/>
      <c r="J179" s="65"/>
      <c r="K179" s="66" t="str">
        <f>IF(ISBLANK(F179),"",COUNTIF(F179:J179,"&gt;=0"))</f>
        <v/>
      </c>
      <c r="L179" s="66" t="str">
        <f>IF(ISBLANK(F179),"",(IF(LEFT(F179,1)="-",1,0)+IF(LEFT(G179,1)="-",1,0)+IF(LEFT(H179,1)="-",1,0)+IF(LEFT(I179,1)="-",1,0)+IF(LEFT(J179,1)="-",1,0)))</f>
        <v/>
      </c>
      <c r="M179" s="67" t="str">
        <f t="shared" si="8"/>
        <v/>
      </c>
      <c r="N179" s="67" t="str">
        <f t="shared" si="8"/>
        <v/>
      </c>
    </row>
    <row r="180" spans="1:14">
      <c r="A180" s="56"/>
      <c r="B180" s="88" t="s">
        <v>68</v>
      </c>
      <c r="C180" s="63" t="str">
        <f>IF(C170&gt;"",C170,"")</f>
        <v>Hiekkanen Essi</v>
      </c>
      <c r="D180" s="63" t="str">
        <f>IF(G169&gt;"",G169,"")</f>
        <v>Suomalainen Sandra</v>
      </c>
      <c r="E180" s="64"/>
      <c r="F180" s="65"/>
      <c r="G180" s="65"/>
      <c r="H180" s="65"/>
      <c r="I180" s="65"/>
      <c r="J180" s="65"/>
      <c r="K180" s="66" t="str">
        <f>IF(ISBLANK(F180),"",COUNTIF(F180:J180,"&gt;=0"))</f>
        <v/>
      </c>
      <c r="L180" s="66" t="str">
        <f>IF(ISBLANK(F180),"",(IF(LEFT(F180,1)="-",1,0)+IF(LEFT(G180,1)="-",1,0)+IF(LEFT(H180,1)="-",1,0)+IF(LEFT(I180,1)="-",1,0)+IF(LEFT(J180,1)="-",1,0)))</f>
        <v/>
      </c>
      <c r="M180" s="67" t="str">
        <f t="shared" si="8"/>
        <v/>
      </c>
      <c r="N180" s="67" t="str">
        <f t="shared" si="8"/>
        <v/>
      </c>
    </row>
    <row r="181" spans="1:14">
      <c r="A181" s="56"/>
      <c r="B181" s="76"/>
      <c r="C181" s="75"/>
      <c r="D181" s="75"/>
      <c r="E181" s="75"/>
      <c r="F181" s="75"/>
      <c r="G181" s="75"/>
      <c r="H181" s="75"/>
      <c r="I181" s="146" t="s">
        <v>24</v>
      </c>
      <c r="J181" s="147"/>
      <c r="K181" s="68">
        <f>SUM(K176:K180)</f>
        <v>4</v>
      </c>
      <c r="L181" s="68">
        <f>SUM(L176:L180)</f>
        <v>9</v>
      </c>
      <c r="M181" s="68">
        <f>SUM(M176:M180)</f>
        <v>0</v>
      </c>
      <c r="N181" s="89">
        <f>SUM(N176:N180)</f>
        <v>3</v>
      </c>
    </row>
    <row r="182" spans="1:14">
      <c r="A182" s="56"/>
      <c r="B182" s="76" t="s">
        <v>69</v>
      </c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86"/>
    </row>
    <row r="183" spans="1:14">
      <c r="A183" s="56"/>
      <c r="B183" s="76" t="s">
        <v>70</v>
      </c>
      <c r="C183" s="75"/>
      <c r="D183" s="75" t="s">
        <v>71</v>
      </c>
      <c r="E183" s="75"/>
      <c r="F183" s="75"/>
      <c r="G183" s="75" t="s">
        <v>6</v>
      </c>
      <c r="H183" s="75"/>
      <c r="I183" s="75"/>
      <c r="J183" s="75" t="s">
        <v>72</v>
      </c>
      <c r="K183" s="75"/>
      <c r="L183" s="75"/>
      <c r="M183" s="75"/>
      <c r="N183" s="86"/>
    </row>
    <row r="184" spans="1:14" ht="15" thickBot="1">
      <c r="A184" s="56"/>
      <c r="B184" s="98"/>
      <c r="C184" s="99"/>
      <c r="D184" s="99"/>
      <c r="E184" s="99"/>
      <c r="F184" s="99"/>
      <c r="G184" s="99"/>
      <c r="H184" s="99"/>
      <c r="I184" s="99"/>
      <c r="J184" s="148" t="str">
        <f>IF(M181=3,C168,IF(N181=3,G168,""))</f>
        <v>PTS Sherwood</v>
      </c>
      <c r="K184" s="148"/>
      <c r="L184" s="148"/>
      <c r="M184" s="148"/>
      <c r="N184" s="149"/>
    </row>
    <row r="185" spans="1:14">
      <c r="A185" s="56"/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</row>
    <row r="186" spans="1:14">
      <c r="A186" s="56"/>
      <c r="B186" s="70"/>
      <c r="C186" s="71"/>
      <c r="D186" s="71"/>
      <c r="E186" s="71"/>
      <c r="F186" s="134" t="s">
        <v>48</v>
      </c>
      <c r="G186" s="150"/>
      <c r="H186" s="151" t="s">
        <v>18</v>
      </c>
      <c r="I186" s="152"/>
      <c r="J186" s="152"/>
      <c r="K186" s="152"/>
      <c r="L186" s="152"/>
      <c r="M186" s="152"/>
      <c r="N186" s="153"/>
    </row>
    <row r="187" spans="1:14">
      <c r="A187" s="56"/>
      <c r="B187" s="72"/>
      <c r="C187" s="73" t="s">
        <v>73</v>
      </c>
      <c r="D187" s="74"/>
      <c r="E187" s="75"/>
      <c r="F187" s="154" t="s">
        <v>49</v>
      </c>
      <c r="G187" s="155"/>
      <c r="H187" s="156" t="s">
        <v>5</v>
      </c>
      <c r="I187" s="157"/>
      <c r="J187" s="157"/>
      <c r="K187" s="157"/>
      <c r="L187" s="157"/>
      <c r="M187" s="157"/>
      <c r="N187" s="158"/>
    </row>
    <row r="188" spans="1:14">
      <c r="A188" s="56"/>
      <c r="B188" s="76"/>
      <c r="C188" s="77"/>
      <c r="D188" s="75"/>
      <c r="E188" s="75"/>
      <c r="F188" s="154" t="s">
        <v>50</v>
      </c>
      <c r="G188" s="155"/>
      <c r="H188" s="159" t="s">
        <v>133</v>
      </c>
      <c r="I188" s="160"/>
      <c r="J188" s="160"/>
      <c r="K188" s="160"/>
      <c r="L188" s="160"/>
      <c r="M188" s="160"/>
      <c r="N188" s="161"/>
    </row>
    <row r="189" spans="1:14" ht="15" thickBot="1">
      <c r="A189" s="56"/>
      <c r="B189" s="72"/>
      <c r="C189" s="74"/>
      <c r="D189" s="75"/>
      <c r="E189" s="75"/>
      <c r="F189" s="177" t="s">
        <v>51</v>
      </c>
      <c r="G189" s="178"/>
      <c r="H189" s="179">
        <v>45003</v>
      </c>
      <c r="I189" s="180"/>
      <c r="J189" s="181"/>
      <c r="K189" s="69" t="s">
        <v>52</v>
      </c>
      <c r="L189" s="182"/>
      <c r="M189" s="183"/>
      <c r="N189" s="184"/>
    </row>
    <row r="190" spans="1:14" ht="15" thickTop="1">
      <c r="A190" s="56"/>
      <c r="B190" s="78"/>
      <c r="C190" s="75"/>
      <c r="D190" s="75"/>
      <c r="E190" s="75"/>
      <c r="F190" s="79"/>
      <c r="G190" s="75"/>
      <c r="H190" s="75"/>
      <c r="I190" s="58"/>
      <c r="J190" s="58"/>
      <c r="K190" s="58"/>
      <c r="L190" s="58"/>
      <c r="M190" s="58"/>
      <c r="N190" s="80"/>
    </row>
    <row r="191" spans="1:14" ht="15" thickBot="1">
      <c r="A191" s="56"/>
      <c r="B191" s="81" t="s">
        <v>53</v>
      </c>
      <c r="C191" s="162" t="s">
        <v>93</v>
      </c>
      <c r="D191" s="163"/>
      <c r="E191" s="59"/>
      <c r="F191" s="110" t="s">
        <v>54</v>
      </c>
      <c r="G191" s="162" t="s">
        <v>5</v>
      </c>
      <c r="H191" s="164"/>
      <c r="I191" s="164"/>
      <c r="J191" s="164"/>
      <c r="K191" s="164"/>
      <c r="L191" s="164"/>
      <c r="M191" s="164"/>
      <c r="N191" s="130"/>
    </row>
    <row r="192" spans="1:14">
      <c r="A192" s="56"/>
      <c r="B192" s="82" t="s">
        <v>55</v>
      </c>
      <c r="C192" s="165" t="s">
        <v>183</v>
      </c>
      <c r="D192" s="166"/>
      <c r="E192" s="60"/>
      <c r="F192" s="83" t="s">
        <v>56</v>
      </c>
      <c r="G192" s="165" t="s">
        <v>168</v>
      </c>
      <c r="H192" s="167"/>
      <c r="I192" s="167"/>
      <c r="J192" s="167"/>
      <c r="K192" s="167"/>
      <c r="L192" s="167"/>
      <c r="M192" s="167"/>
      <c r="N192" s="168"/>
    </row>
    <row r="193" spans="1:14">
      <c r="A193" s="56"/>
      <c r="B193" s="84" t="s">
        <v>57</v>
      </c>
      <c r="C193" s="169" t="s">
        <v>182</v>
      </c>
      <c r="D193" s="170"/>
      <c r="E193" s="60"/>
      <c r="F193" s="61" t="s">
        <v>58</v>
      </c>
      <c r="G193" s="171" t="s">
        <v>212</v>
      </c>
      <c r="H193" s="142"/>
      <c r="I193" s="142"/>
      <c r="J193" s="142"/>
      <c r="K193" s="142"/>
      <c r="L193" s="142"/>
      <c r="M193" s="142"/>
      <c r="N193" s="143"/>
    </row>
    <row r="194" spans="1:14" ht="15" thickBot="1">
      <c r="A194" s="56"/>
      <c r="B194" s="172" t="s">
        <v>124</v>
      </c>
      <c r="C194" s="173"/>
      <c r="D194" s="174"/>
      <c r="E194" s="104"/>
      <c r="F194" s="175" t="s">
        <v>124</v>
      </c>
      <c r="G194" s="173"/>
      <c r="H194" s="173"/>
      <c r="I194" s="173"/>
      <c r="J194" s="173"/>
      <c r="K194" s="173"/>
      <c r="L194" s="173"/>
      <c r="M194" s="173"/>
      <c r="N194" s="176"/>
    </row>
    <row r="195" spans="1:14">
      <c r="A195" s="56"/>
      <c r="B195" s="101" t="s">
        <v>125</v>
      </c>
      <c r="C195" s="165" t="s">
        <v>183</v>
      </c>
      <c r="D195" s="166"/>
      <c r="E195" s="103"/>
      <c r="F195" s="102" t="s">
        <v>125</v>
      </c>
      <c r="G195" s="165" t="s">
        <v>168</v>
      </c>
      <c r="H195" s="167"/>
      <c r="I195" s="167"/>
      <c r="J195" s="167"/>
      <c r="K195" s="167"/>
      <c r="L195" s="167"/>
      <c r="M195" s="167"/>
      <c r="N195" s="168"/>
    </row>
    <row r="196" spans="1:14">
      <c r="A196" s="56"/>
      <c r="B196" s="102" t="s">
        <v>125</v>
      </c>
      <c r="C196" s="169" t="s">
        <v>182</v>
      </c>
      <c r="D196" s="170"/>
      <c r="E196" s="103"/>
      <c r="F196" s="102" t="s">
        <v>125</v>
      </c>
      <c r="G196" s="171" t="s">
        <v>212</v>
      </c>
      <c r="H196" s="142"/>
      <c r="I196" s="142"/>
      <c r="J196" s="142"/>
      <c r="K196" s="142"/>
      <c r="L196" s="142"/>
      <c r="M196" s="142"/>
      <c r="N196" s="143"/>
    </row>
    <row r="197" spans="1:14">
      <c r="A197" s="56"/>
      <c r="B197" s="76"/>
      <c r="C197" s="75"/>
      <c r="D197" s="75"/>
      <c r="E197" s="75"/>
      <c r="F197" s="79"/>
      <c r="G197" s="79"/>
      <c r="H197" s="79"/>
      <c r="I197" s="79"/>
      <c r="J197" s="75"/>
      <c r="K197" s="75"/>
      <c r="L197" s="75"/>
      <c r="M197" s="85"/>
      <c r="N197" s="86"/>
    </row>
    <row r="198" spans="1:14">
      <c r="A198" s="56"/>
      <c r="B198" s="100" t="s">
        <v>61</v>
      </c>
      <c r="C198" s="75"/>
      <c r="D198" s="75"/>
      <c r="E198" s="75"/>
      <c r="F198" s="61">
        <v>1</v>
      </c>
      <c r="G198" s="61">
        <v>2</v>
      </c>
      <c r="H198" s="61">
        <v>3</v>
      </c>
      <c r="I198" s="61">
        <v>4</v>
      </c>
      <c r="J198" s="61">
        <v>5</v>
      </c>
      <c r="K198" s="144" t="s">
        <v>2</v>
      </c>
      <c r="L198" s="145"/>
      <c r="M198" s="61" t="s">
        <v>62</v>
      </c>
      <c r="N198" s="87" t="s">
        <v>63</v>
      </c>
    </row>
    <row r="199" spans="1:14">
      <c r="A199" s="56"/>
      <c r="B199" s="88" t="s">
        <v>64</v>
      </c>
      <c r="C199" s="63" t="str">
        <f>IF(C192&gt;"",C192,"")</f>
        <v>Hietalahti Iina</v>
      </c>
      <c r="D199" s="63" t="str">
        <f>IF(G192&gt;"",G192,"")</f>
        <v>Stråhlman Tea</v>
      </c>
      <c r="E199" s="64"/>
      <c r="F199" s="65">
        <v>-8</v>
      </c>
      <c r="G199" s="65">
        <v>-3</v>
      </c>
      <c r="H199" s="65">
        <v>-3</v>
      </c>
      <c r="I199" s="65"/>
      <c r="J199" s="65"/>
      <c r="K199" s="66">
        <f>IF(ISBLANK(F199),"",COUNTIF(F199:J199,"&gt;=0"))</f>
        <v>0</v>
      </c>
      <c r="L199" s="66">
        <f>IF(ISBLANK(F199),"",(IF(LEFT(F199,1)="-",1,0)+IF(LEFT(G199,1)="-",1,0)+IF(LEFT(H199,1)="-",1,0)+IF(LEFT(I199,1)="-",1,0)+IF(LEFT(J199,1)="-",1,0)))</f>
        <v>3</v>
      </c>
      <c r="M199" s="67" t="str">
        <f t="shared" ref="M199:N203" si="9">IF(K199=3,1,"")</f>
        <v/>
      </c>
      <c r="N199" s="67">
        <f t="shared" si="9"/>
        <v>1</v>
      </c>
    </row>
    <row r="200" spans="1:14">
      <c r="A200" s="56"/>
      <c r="B200" s="88" t="s">
        <v>65</v>
      </c>
      <c r="C200" s="106" t="str">
        <f>IF(C193&gt;"",C193,"")</f>
        <v>Suomalainen Sandra</v>
      </c>
      <c r="D200" s="63" t="str">
        <f>IF(G193&gt;"",G193,"")</f>
        <v>Stråhlman Noella</v>
      </c>
      <c r="E200" s="64"/>
      <c r="F200" s="65">
        <v>-4</v>
      </c>
      <c r="G200" s="65">
        <v>-8</v>
      </c>
      <c r="H200" s="65">
        <v>-2</v>
      </c>
      <c r="I200" s="65"/>
      <c r="J200" s="65"/>
      <c r="K200" s="66">
        <f>IF(ISBLANK(F200),"",COUNTIF(F200:J200,"&gt;=0"))</f>
        <v>0</v>
      </c>
      <c r="L200" s="66">
        <f>IF(ISBLANK(F200),"",(IF(LEFT(F200,1)="-",1,0)+IF(LEFT(G200,1)="-",1,0)+IF(LEFT(H200,1)="-",1,0)+IF(LEFT(I200,1)="-",1,0)+IF(LEFT(J200,1)="-",1,0)))</f>
        <v>3</v>
      </c>
      <c r="M200" s="67" t="str">
        <f t="shared" si="9"/>
        <v/>
      </c>
      <c r="N200" s="67">
        <f t="shared" si="9"/>
        <v>1</v>
      </c>
    </row>
    <row r="201" spans="1:14">
      <c r="A201" s="56"/>
      <c r="B201" s="105" t="s">
        <v>124</v>
      </c>
      <c r="C201" s="109" t="str">
        <f>IF(C195&gt;"",C195&amp;" / "&amp;C196,"")</f>
        <v>Hietalahti Iina / Suomalainen Sandra</v>
      </c>
      <c r="D201" s="107" t="str">
        <f>IF(G195&gt;"",G195&amp;" / "&amp;G196,"")</f>
        <v>Stråhlman Tea / Stråhlman Noella</v>
      </c>
      <c r="E201" s="64"/>
      <c r="F201" s="65">
        <v>8</v>
      </c>
      <c r="G201" s="65">
        <v>-4</v>
      </c>
      <c r="H201" s="65">
        <v>-2</v>
      </c>
      <c r="I201" s="65">
        <v>8</v>
      </c>
      <c r="J201" s="65">
        <v>-13</v>
      </c>
      <c r="K201" s="66">
        <f>IF(ISBLANK(F201),"",COUNTIF(F201:J201,"&gt;=0"))</f>
        <v>2</v>
      </c>
      <c r="L201" s="66">
        <f>IF(ISBLANK(F201),"",(IF(LEFT(F201,1)="-",1,0)+IF(LEFT(G201,1)="-",1,0)+IF(LEFT(H201,1)="-",1,0)+IF(LEFT(I201,1)="-",1,0)+IF(LEFT(J201,1)="-",1,0)))</f>
        <v>3</v>
      </c>
      <c r="M201" s="67" t="str">
        <f t="shared" si="9"/>
        <v/>
      </c>
      <c r="N201" s="67">
        <f t="shared" si="9"/>
        <v>1</v>
      </c>
    </row>
    <row r="202" spans="1:14" ht="15" customHeight="1">
      <c r="A202" s="56"/>
      <c r="B202" s="88" t="s">
        <v>67</v>
      </c>
      <c r="C202" s="108" t="str">
        <f>IF(C192&gt;"",C192,"")</f>
        <v>Hietalahti Iina</v>
      </c>
      <c r="D202" s="63" t="str">
        <f>IF(G193&gt;"",G193,"")</f>
        <v>Stråhlman Noella</v>
      </c>
      <c r="E202" s="64"/>
      <c r="F202" s="65"/>
      <c r="G202" s="65"/>
      <c r="H202" s="65"/>
      <c r="I202" s="65"/>
      <c r="J202" s="65"/>
      <c r="K202" s="66" t="str">
        <f>IF(ISBLANK(F202),"",COUNTIF(F202:J202,"&gt;=0"))</f>
        <v/>
      </c>
      <c r="L202" s="66" t="str">
        <f>IF(ISBLANK(F202),"",(IF(LEFT(F202,1)="-",1,0)+IF(LEFT(G202,1)="-",1,0)+IF(LEFT(H202,1)="-",1,0)+IF(LEFT(I202,1)="-",1,0)+IF(LEFT(J202,1)="-",1,0)))</f>
        <v/>
      </c>
      <c r="M202" s="67" t="str">
        <f t="shared" si="9"/>
        <v/>
      </c>
      <c r="N202" s="67" t="str">
        <f t="shared" si="9"/>
        <v/>
      </c>
    </row>
    <row r="203" spans="1:14">
      <c r="A203" s="56"/>
      <c r="B203" s="88" t="s">
        <v>68</v>
      </c>
      <c r="C203" s="63" t="str">
        <f>IF(C193&gt;"",C193,"")</f>
        <v>Suomalainen Sandra</v>
      </c>
      <c r="D203" s="63" t="str">
        <f>IF(G192&gt;"",G192,"")</f>
        <v>Stråhlman Tea</v>
      </c>
      <c r="E203" s="64"/>
      <c r="F203" s="65"/>
      <c r="G203" s="65"/>
      <c r="H203" s="65"/>
      <c r="I203" s="65"/>
      <c r="J203" s="65"/>
      <c r="K203" s="66" t="str">
        <f>IF(ISBLANK(F203),"",COUNTIF(F203:J203,"&gt;=0"))</f>
        <v/>
      </c>
      <c r="L203" s="66" t="str">
        <f>IF(ISBLANK(F203),"",(IF(LEFT(F203,1)="-",1,0)+IF(LEFT(G203,1)="-",1,0)+IF(LEFT(H203,1)="-",1,0)+IF(LEFT(I203,1)="-",1,0)+IF(LEFT(J203,1)="-",1,0)))</f>
        <v/>
      </c>
      <c r="M203" s="67" t="str">
        <f t="shared" si="9"/>
        <v/>
      </c>
      <c r="N203" s="67" t="str">
        <f t="shared" si="9"/>
        <v/>
      </c>
    </row>
    <row r="204" spans="1:14">
      <c r="A204" s="56"/>
      <c r="B204" s="76"/>
      <c r="C204" s="75"/>
      <c r="D204" s="75"/>
      <c r="E204" s="75"/>
      <c r="F204" s="75"/>
      <c r="G204" s="75"/>
      <c r="H204" s="75"/>
      <c r="I204" s="146" t="s">
        <v>24</v>
      </c>
      <c r="J204" s="147"/>
      <c r="K204" s="68">
        <f>SUM(K199:K203)</f>
        <v>2</v>
      </c>
      <c r="L204" s="68">
        <f>SUM(L199:L203)</f>
        <v>9</v>
      </c>
      <c r="M204" s="68">
        <f>SUM(M199:M203)</f>
        <v>0</v>
      </c>
      <c r="N204" s="89">
        <f>SUM(N199:N203)</f>
        <v>3</v>
      </c>
    </row>
    <row r="205" spans="1:14">
      <c r="A205" s="56"/>
      <c r="B205" s="76" t="s">
        <v>69</v>
      </c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86"/>
    </row>
    <row r="206" spans="1:14">
      <c r="A206" s="56"/>
      <c r="B206" s="76" t="s">
        <v>70</v>
      </c>
      <c r="C206" s="75"/>
      <c r="D206" s="75" t="s">
        <v>71</v>
      </c>
      <c r="E206" s="75"/>
      <c r="F206" s="75"/>
      <c r="G206" s="75" t="s">
        <v>6</v>
      </c>
      <c r="H206" s="75"/>
      <c r="I206" s="75"/>
      <c r="J206" s="75" t="s">
        <v>72</v>
      </c>
      <c r="K206" s="75"/>
      <c r="L206" s="75"/>
      <c r="M206" s="75"/>
      <c r="N206" s="86"/>
    </row>
    <row r="207" spans="1:14" ht="15" thickBot="1">
      <c r="A207" s="56"/>
      <c r="B207" s="98"/>
      <c r="C207" s="99"/>
      <c r="D207" s="99"/>
      <c r="E207" s="99"/>
      <c r="F207" s="99"/>
      <c r="G207" s="99"/>
      <c r="H207" s="99"/>
      <c r="I207" s="99"/>
      <c r="J207" s="148" t="str">
        <f>IF(M204=3,C191,IF(N204=3,G191,""))</f>
        <v>PT Espoo</v>
      </c>
      <c r="K207" s="148"/>
      <c r="L207" s="148"/>
      <c r="M207" s="148"/>
      <c r="N207" s="149"/>
    </row>
  </sheetData>
  <mergeCells count="216">
    <mergeCell ref="F5:G5"/>
    <mergeCell ref="H5:J5"/>
    <mergeCell ref="L5:N5"/>
    <mergeCell ref="C7:D7"/>
    <mergeCell ref="G7:N7"/>
    <mergeCell ref="C8:D8"/>
    <mergeCell ref="G8:N8"/>
    <mergeCell ref="F2:G2"/>
    <mergeCell ref="H2:N2"/>
    <mergeCell ref="F3:G3"/>
    <mergeCell ref="H3:N3"/>
    <mergeCell ref="F4:G4"/>
    <mergeCell ref="H4:N4"/>
    <mergeCell ref="F25:G25"/>
    <mergeCell ref="H25:N25"/>
    <mergeCell ref="F26:G26"/>
    <mergeCell ref="H26:N26"/>
    <mergeCell ref="C9:D9"/>
    <mergeCell ref="G9:N9"/>
    <mergeCell ref="B10:D10"/>
    <mergeCell ref="F10:N10"/>
    <mergeCell ref="C11:D11"/>
    <mergeCell ref="G11:N11"/>
    <mergeCell ref="C12:D12"/>
    <mergeCell ref="G12:N12"/>
    <mergeCell ref="K14:L14"/>
    <mergeCell ref="I20:J20"/>
    <mergeCell ref="J23:N23"/>
    <mergeCell ref="C31:D31"/>
    <mergeCell ref="G31:N31"/>
    <mergeCell ref="C32:D32"/>
    <mergeCell ref="G32:N32"/>
    <mergeCell ref="F27:G27"/>
    <mergeCell ref="H27:N27"/>
    <mergeCell ref="F28:G28"/>
    <mergeCell ref="H28:J28"/>
    <mergeCell ref="L28:N28"/>
    <mergeCell ref="C30:D30"/>
    <mergeCell ref="G30:N30"/>
    <mergeCell ref="C80:D80"/>
    <mergeCell ref="G80:N80"/>
    <mergeCell ref="C81:D81"/>
    <mergeCell ref="G81:N81"/>
    <mergeCell ref="F74:G74"/>
    <mergeCell ref="H74:J74"/>
    <mergeCell ref="L74:N74"/>
    <mergeCell ref="C76:D76"/>
    <mergeCell ref="G76:N76"/>
    <mergeCell ref="C77:D77"/>
    <mergeCell ref="G77:N77"/>
    <mergeCell ref="B79:D79"/>
    <mergeCell ref="F79:N79"/>
    <mergeCell ref="B33:D33"/>
    <mergeCell ref="F33:N33"/>
    <mergeCell ref="C78:D78"/>
    <mergeCell ref="G78:N78"/>
    <mergeCell ref="F71:G71"/>
    <mergeCell ref="H71:N71"/>
    <mergeCell ref="F72:G72"/>
    <mergeCell ref="H72:N72"/>
    <mergeCell ref="F73:G73"/>
    <mergeCell ref="H73:N73"/>
    <mergeCell ref="B56:D56"/>
    <mergeCell ref="F56:N56"/>
    <mergeCell ref="C57:D57"/>
    <mergeCell ref="G57:N57"/>
    <mergeCell ref="C53:D53"/>
    <mergeCell ref="G53:N53"/>
    <mergeCell ref="C54:D54"/>
    <mergeCell ref="G54:N54"/>
    <mergeCell ref="C55:D55"/>
    <mergeCell ref="C58:D58"/>
    <mergeCell ref="G58:N58"/>
    <mergeCell ref="K60:L60"/>
    <mergeCell ref="I66:J66"/>
    <mergeCell ref="J69:N69"/>
    <mergeCell ref="C34:D34"/>
    <mergeCell ref="G34:N34"/>
    <mergeCell ref="C35:D35"/>
    <mergeCell ref="G35:N35"/>
    <mergeCell ref="K37:L37"/>
    <mergeCell ref="I43:J43"/>
    <mergeCell ref="G55:N55"/>
    <mergeCell ref="F49:G49"/>
    <mergeCell ref="H49:N49"/>
    <mergeCell ref="F50:G50"/>
    <mergeCell ref="H50:N50"/>
    <mergeCell ref="F51:G51"/>
    <mergeCell ref="H51:J51"/>
    <mergeCell ref="L51:N51"/>
    <mergeCell ref="F48:G48"/>
    <mergeCell ref="H48:N48"/>
    <mergeCell ref="J46:N46"/>
    <mergeCell ref="F94:G94"/>
    <mergeCell ref="H94:N94"/>
    <mergeCell ref="F95:G95"/>
    <mergeCell ref="H95:N95"/>
    <mergeCell ref="F96:G96"/>
    <mergeCell ref="H96:N96"/>
    <mergeCell ref="K83:L83"/>
    <mergeCell ref="I89:J89"/>
    <mergeCell ref="J92:N92"/>
    <mergeCell ref="C101:D101"/>
    <mergeCell ref="G101:N101"/>
    <mergeCell ref="B102:D102"/>
    <mergeCell ref="F102:N102"/>
    <mergeCell ref="C103:D103"/>
    <mergeCell ref="G103:N103"/>
    <mergeCell ref="F97:G97"/>
    <mergeCell ref="H97:J97"/>
    <mergeCell ref="L97:N97"/>
    <mergeCell ref="C99:D99"/>
    <mergeCell ref="G99:N99"/>
    <mergeCell ref="C100:D100"/>
    <mergeCell ref="G100:N100"/>
    <mergeCell ref="F118:G118"/>
    <mergeCell ref="H118:N118"/>
    <mergeCell ref="F119:G119"/>
    <mergeCell ref="H119:N119"/>
    <mergeCell ref="F120:G120"/>
    <mergeCell ref="H120:J120"/>
    <mergeCell ref="L120:N120"/>
    <mergeCell ref="C104:D104"/>
    <mergeCell ref="G104:N104"/>
    <mergeCell ref="K106:L106"/>
    <mergeCell ref="I112:J112"/>
    <mergeCell ref="J115:N115"/>
    <mergeCell ref="F117:G117"/>
    <mergeCell ref="H117:N117"/>
    <mergeCell ref="B125:D125"/>
    <mergeCell ref="F125:N125"/>
    <mergeCell ref="C126:D126"/>
    <mergeCell ref="G126:N126"/>
    <mergeCell ref="C127:D127"/>
    <mergeCell ref="G127:N127"/>
    <mergeCell ref="C122:D122"/>
    <mergeCell ref="G122:N122"/>
    <mergeCell ref="C123:D123"/>
    <mergeCell ref="G123:N123"/>
    <mergeCell ref="C124:D124"/>
    <mergeCell ref="G124:N124"/>
    <mergeCell ref="F140:G140"/>
    <mergeCell ref="H140:N140"/>
    <mergeCell ref="F141:G141"/>
    <mergeCell ref="H141:N141"/>
    <mergeCell ref="F142:G142"/>
    <mergeCell ref="H142:N142"/>
    <mergeCell ref="K129:L129"/>
    <mergeCell ref="I135:J135"/>
    <mergeCell ref="J138:N138"/>
    <mergeCell ref="C147:D147"/>
    <mergeCell ref="G147:N147"/>
    <mergeCell ref="B148:D148"/>
    <mergeCell ref="F148:N148"/>
    <mergeCell ref="C149:D149"/>
    <mergeCell ref="G149:N149"/>
    <mergeCell ref="F143:G143"/>
    <mergeCell ref="H143:J143"/>
    <mergeCell ref="L143:N143"/>
    <mergeCell ref="C145:D145"/>
    <mergeCell ref="G145:N145"/>
    <mergeCell ref="C146:D146"/>
    <mergeCell ref="G146:N146"/>
    <mergeCell ref="F164:G164"/>
    <mergeCell ref="H164:N164"/>
    <mergeCell ref="F165:G165"/>
    <mergeCell ref="H165:N165"/>
    <mergeCell ref="F166:G166"/>
    <mergeCell ref="H166:J166"/>
    <mergeCell ref="L166:N166"/>
    <mergeCell ref="C150:D150"/>
    <mergeCell ref="G150:N150"/>
    <mergeCell ref="K152:L152"/>
    <mergeCell ref="I158:J158"/>
    <mergeCell ref="J161:N161"/>
    <mergeCell ref="F163:G163"/>
    <mergeCell ref="H163:N163"/>
    <mergeCell ref="B171:D171"/>
    <mergeCell ref="F171:N171"/>
    <mergeCell ref="C172:D172"/>
    <mergeCell ref="G172:N172"/>
    <mergeCell ref="C173:D173"/>
    <mergeCell ref="G173:N173"/>
    <mergeCell ref="C168:D168"/>
    <mergeCell ref="G168:N168"/>
    <mergeCell ref="C169:D169"/>
    <mergeCell ref="G169:N169"/>
    <mergeCell ref="C170:D170"/>
    <mergeCell ref="G170:N170"/>
    <mergeCell ref="F188:G188"/>
    <mergeCell ref="H188:N188"/>
    <mergeCell ref="F189:G189"/>
    <mergeCell ref="H189:J189"/>
    <mergeCell ref="L189:N189"/>
    <mergeCell ref="C191:D191"/>
    <mergeCell ref="G191:N191"/>
    <mergeCell ref="K175:L175"/>
    <mergeCell ref="I181:J181"/>
    <mergeCell ref="J184:N184"/>
    <mergeCell ref="F186:G186"/>
    <mergeCell ref="H186:N186"/>
    <mergeCell ref="F187:G187"/>
    <mergeCell ref="H187:N187"/>
    <mergeCell ref="J207:N207"/>
    <mergeCell ref="C195:D195"/>
    <mergeCell ref="G195:N195"/>
    <mergeCell ref="C196:D196"/>
    <mergeCell ref="G196:N196"/>
    <mergeCell ref="K198:L198"/>
    <mergeCell ref="I204:J204"/>
    <mergeCell ref="C192:D192"/>
    <mergeCell ref="G192:N192"/>
    <mergeCell ref="C193:D193"/>
    <mergeCell ref="G193:N193"/>
    <mergeCell ref="B194:D194"/>
    <mergeCell ref="F194:N194"/>
  </mergeCells>
  <pageMargins left="0.7" right="0.7" top="0.75" bottom="0.75" header="0.3" footer="0.3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FCB94-6BD4-40B7-999F-DC1ACBA4E2CE}">
  <dimension ref="A1:G24"/>
  <sheetViews>
    <sheetView workbookViewId="0"/>
  </sheetViews>
  <sheetFormatPr defaultRowHeight="15" customHeight="1"/>
  <cols>
    <col min="1" max="1" width="3.1796875" style="8" customWidth="1"/>
    <col min="2" max="2" width="5.7265625" customWidth="1"/>
    <col min="3" max="3" width="15.1796875" customWidth="1"/>
    <col min="4" max="7" width="15.7265625" customWidth="1"/>
  </cols>
  <sheetData>
    <row r="1" spans="1:7" ht="15" customHeight="1" thickBot="1">
      <c r="A1" s="5"/>
      <c r="C1" s="8"/>
    </row>
    <row r="2" spans="1:7" ht="15" customHeight="1">
      <c r="A2" s="6"/>
      <c r="B2" s="11" t="s">
        <v>18</v>
      </c>
      <c r="C2" s="36"/>
      <c r="D2" s="32"/>
      <c r="E2" s="3"/>
      <c r="F2" s="3"/>
      <c r="G2" s="3"/>
    </row>
    <row r="3" spans="1:7" ht="15" customHeight="1">
      <c r="A3" s="6"/>
      <c r="B3" s="13" t="s">
        <v>19</v>
      </c>
      <c r="C3" s="37"/>
      <c r="D3" s="32"/>
      <c r="E3" s="3"/>
      <c r="F3" s="3"/>
      <c r="G3" s="3"/>
    </row>
    <row r="4" spans="1:7" ht="15" customHeight="1" thickBot="1">
      <c r="A4" s="6"/>
      <c r="B4" s="14" t="s">
        <v>20</v>
      </c>
      <c r="C4" s="38"/>
      <c r="D4" s="32"/>
      <c r="E4" s="3"/>
      <c r="F4" s="3"/>
      <c r="G4" s="3"/>
    </row>
    <row r="5" spans="1:7" ht="15" customHeight="1">
      <c r="A5" s="7"/>
      <c r="B5" s="4"/>
      <c r="C5" s="9"/>
      <c r="D5" s="3"/>
      <c r="E5" s="3"/>
      <c r="F5" s="3"/>
      <c r="G5" s="3"/>
    </row>
    <row r="6" spans="1:7" ht="15" customHeight="1">
      <c r="A6" s="46"/>
      <c r="B6" s="39"/>
      <c r="C6" s="39" t="s">
        <v>36</v>
      </c>
      <c r="D6" s="2"/>
      <c r="E6" s="3"/>
      <c r="F6" s="3"/>
      <c r="G6" s="3"/>
    </row>
    <row r="7" spans="1:7" ht="15" customHeight="1">
      <c r="A7" s="40">
        <v>1</v>
      </c>
      <c r="B7" s="41">
        <v>4889</v>
      </c>
      <c r="C7" s="42" t="s">
        <v>37</v>
      </c>
      <c r="D7" s="43" t="s">
        <v>37</v>
      </c>
      <c r="E7" s="3"/>
      <c r="F7" s="3"/>
      <c r="G7" s="44"/>
    </row>
    <row r="8" spans="1:7" ht="15" customHeight="1">
      <c r="A8" s="40">
        <v>2</v>
      </c>
      <c r="B8" s="40"/>
      <c r="C8" s="42"/>
      <c r="D8" s="45"/>
      <c r="E8" s="92" t="s">
        <v>37</v>
      </c>
      <c r="F8" s="3"/>
      <c r="G8" s="44"/>
    </row>
    <row r="9" spans="1:7" ht="15" customHeight="1">
      <c r="A9" s="46">
        <v>3</v>
      </c>
      <c r="B9" s="46"/>
      <c r="C9" s="39"/>
      <c r="D9" s="97" t="str">
        <f>C10</f>
        <v>OPT-86 2</v>
      </c>
      <c r="E9" s="45" t="s">
        <v>142</v>
      </c>
      <c r="F9" s="2"/>
      <c r="G9" s="44"/>
    </row>
    <row r="10" spans="1:7" ht="15" customHeight="1">
      <c r="A10" s="46">
        <v>4</v>
      </c>
      <c r="B10" s="46" t="s">
        <v>38</v>
      </c>
      <c r="C10" s="39" t="s">
        <v>10</v>
      </c>
      <c r="D10" s="47"/>
      <c r="E10" s="1"/>
      <c r="F10" s="92" t="s">
        <v>45</v>
      </c>
      <c r="G10" s="44"/>
    </row>
    <row r="11" spans="1:7" ht="15" customHeight="1">
      <c r="A11" s="40">
        <v>5</v>
      </c>
      <c r="B11" s="40" t="s">
        <v>42</v>
      </c>
      <c r="C11" s="42" t="s">
        <v>35</v>
      </c>
      <c r="D11" s="92" t="s">
        <v>35</v>
      </c>
      <c r="E11" s="1"/>
      <c r="F11" s="48" t="s">
        <v>143</v>
      </c>
    </row>
    <row r="12" spans="1:7" ht="15" customHeight="1">
      <c r="A12" s="40">
        <v>6</v>
      </c>
      <c r="B12" s="40" t="s">
        <v>43</v>
      </c>
      <c r="C12" s="42" t="s">
        <v>22</v>
      </c>
      <c r="D12" s="45" t="s">
        <v>143</v>
      </c>
      <c r="E12" s="93" t="s">
        <v>45</v>
      </c>
      <c r="F12" s="49"/>
    </row>
    <row r="13" spans="1:7" ht="15" customHeight="1">
      <c r="A13" s="46">
        <v>7</v>
      </c>
      <c r="B13" s="46"/>
      <c r="C13" s="39"/>
      <c r="D13" s="43" t="s">
        <v>45</v>
      </c>
      <c r="E13" s="47" t="s">
        <v>143</v>
      </c>
      <c r="F13" s="49"/>
    </row>
    <row r="14" spans="1:7" ht="15" customHeight="1">
      <c r="A14" s="46">
        <v>8</v>
      </c>
      <c r="B14" s="50">
        <v>4840</v>
      </c>
      <c r="C14" s="39" t="s">
        <v>45</v>
      </c>
      <c r="D14" s="47"/>
      <c r="E14" s="3"/>
      <c r="F14" s="49"/>
    </row>
    <row r="15" spans="1:7" ht="15" customHeight="1">
      <c r="A15" s="10"/>
      <c r="B15" s="8"/>
      <c r="C15" s="3"/>
      <c r="D15" s="10"/>
      <c r="E15" s="3"/>
      <c r="F15" s="49"/>
      <c r="G15" s="95" t="s">
        <v>47</v>
      </c>
    </row>
    <row r="16" spans="1:7" ht="15" customHeight="1">
      <c r="B16" s="8"/>
      <c r="E16" s="44"/>
      <c r="F16" s="51"/>
      <c r="G16" s="10" t="s">
        <v>143</v>
      </c>
    </row>
    <row r="17" spans="1:6" ht="15" customHeight="1">
      <c r="A17" s="41">
        <v>9</v>
      </c>
      <c r="B17" s="41">
        <v>4509</v>
      </c>
      <c r="C17" s="42" t="s">
        <v>46</v>
      </c>
      <c r="D17" s="43" t="s">
        <v>46</v>
      </c>
      <c r="E17" s="3"/>
      <c r="F17" s="52"/>
    </row>
    <row r="18" spans="1:6" ht="15" customHeight="1">
      <c r="A18" s="41">
        <v>10</v>
      </c>
      <c r="B18" s="40"/>
      <c r="C18" s="42"/>
      <c r="D18" s="45"/>
      <c r="E18" s="92" t="s">
        <v>46</v>
      </c>
      <c r="F18" s="52"/>
    </row>
    <row r="19" spans="1:6" ht="15" customHeight="1">
      <c r="A19" s="50">
        <v>11</v>
      </c>
      <c r="B19" s="46" t="s">
        <v>39</v>
      </c>
      <c r="C19" s="39" t="s">
        <v>8</v>
      </c>
      <c r="D19" s="92" t="s">
        <v>31</v>
      </c>
      <c r="E19" s="45" t="s">
        <v>142</v>
      </c>
      <c r="F19" s="53"/>
    </row>
    <row r="20" spans="1:6" ht="15" customHeight="1">
      <c r="A20" s="50">
        <v>12</v>
      </c>
      <c r="B20" s="46" t="s">
        <v>41</v>
      </c>
      <c r="C20" s="39" t="s">
        <v>31</v>
      </c>
      <c r="D20" s="47" t="s">
        <v>142</v>
      </c>
      <c r="E20" s="1"/>
      <c r="F20" s="94" t="s">
        <v>47</v>
      </c>
    </row>
    <row r="21" spans="1:6" ht="15" customHeight="1">
      <c r="A21" s="41">
        <v>13</v>
      </c>
      <c r="B21" s="40" t="s">
        <v>40</v>
      </c>
      <c r="C21" s="42" t="s">
        <v>21</v>
      </c>
      <c r="D21" s="97" t="str">
        <f>C21</f>
        <v>TuPy</v>
      </c>
      <c r="E21" s="1"/>
      <c r="F21" s="10" t="s">
        <v>143</v>
      </c>
    </row>
    <row r="22" spans="1:6" ht="15" customHeight="1">
      <c r="A22" s="41">
        <v>14</v>
      </c>
      <c r="B22" s="40"/>
      <c r="C22" s="42"/>
      <c r="D22" s="45"/>
      <c r="E22" s="93" t="s">
        <v>47</v>
      </c>
      <c r="F22" s="54"/>
    </row>
    <row r="23" spans="1:6" ht="15" customHeight="1">
      <c r="A23" s="50">
        <v>15</v>
      </c>
      <c r="B23" s="46"/>
      <c r="C23" s="39"/>
      <c r="D23" s="43" t="s">
        <v>47</v>
      </c>
      <c r="E23" s="47" t="s">
        <v>143</v>
      </c>
      <c r="F23" s="54"/>
    </row>
    <row r="24" spans="1:6" ht="15" customHeight="1">
      <c r="A24" s="50">
        <v>16</v>
      </c>
      <c r="B24" s="55">
        <v>4858</v>
      </c>
      <c r="C24" s="39" t="s">
        <v>47</v>
      </c>
      <c r="D24" s="47"/>
      <c r="E24" s="3"/>
      <c r="F24" s="54"/>
    </row>
  </sheetData>
  <hyperlinks>
    <hyperlink ref="D11" location="'M15 Joukkue ottelukaaviot'!H280" display="'M15 Joukkue ottelukaaviot'!H280" xr:uid="{359605A7-E59D-4866-A094-2B9322045176}"/>
    <hyperlink ref="D19" location="'M15 Joukkue ottelukaaviot'!H303" display="'M15 Joukkue ottelukaaviot'!H303" xr:uid="{CD8F9A78-C91E-41AD-AE4B-1DE1925AD655}"/>
    <hyperlink ref="E8" location="'M15 Joukkue ottelukaaviot'!H326" display="'M15 Joukkue ottelukaaviot'!H326" xr:uid="{3F045FAB-6211-49A1-B725-7C03AC4C50F5}"/>
    <hyperlink ref="E12" location="'M15 Joukkue ottelukaaviot'!H349" display="'M15 Joukkue ottelukaaviot'!H349" xr:uid="{D880DF18-2487-44A3-8449-4F76CB6A003D}"/>
    <hyperlink ref="E18" location="'M15 Joukkue ottelukaaviot'!H372" display="'M15 Joukkue ottelukaaviot'!H372" xr:uid="{61A27D1E-1190-4751-802F-5F1FE8FE0384}"/>
    <hyperlink ref="E22" location="'M15 Joukkue ottelukaaviot'!H395" display="'M15 Joukkue ottelukaaviot'!H395" xr:uid="{C165CDFF-90C7-4766-95D0-9B6246E7FFF3}"/>
    <hyperlink ref="F10" location="'M15 Joukkue ottelukaaviot'!H418" display="'M15 Joukkue ottelukaaviot'!H418" xr:uid="{4F3C17E9-E918-4DDD-A764-463599B6F4FC}"/>
    <hyperlink ref="F20" location="'M15 Joukkue ottelukaaviot'!H441" display="?" xr:uid="{CF5AB9A8-E933-4487-AC45-922C9E1B2A79}"/>
    <hyperlink ref="G15" location="'M15 Joukkue ottelukaaviot'!H464" display="?" xr:uid="{9AC40771-47A7-457B-9A21-8FDB4E740139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C50F9-762F-4227-9DC1-D7469B752B8C}">
  <dimension ref="A1:N483"/>
  <sheetViews>
    <sheetView workbookViewId="0"/>
  </sheetViews>
  <sheetFormatPr defaultColWidth="9.1796875" defaultRowHeight="14.5"/>
  <cols>
    <col min="1" max="1" width="2.81640625" style="57" customWidth="1"/>
    <col min="2" max="2" width="9.1796875" style="57"/>
    <col min="3" max="4" width="20.7265625" style="57" customWidth="1"/>
    <col min="5" max="5" width="1.7265625" style="57" customWidth="1"/>
    <col min="6" max="14" width="6.7265625" style="57" customWidth="1"/>
    <col min="15" max="16384" width="9.1796875" style="57"/>
  </cols>
  <sheetData>
    <row r="1" spans="1:14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>
      <c r="A2" s="56"/>
      <c r="B2" s="70"/>
      <c r="C2" s="71"/>
      <c r="D2" s="71"/>
      <c r="E2" s="71"/>
      <c r="F2" s="134" t="s">
        <v>48</v>
      </c>
      <c r="G2" s="134"/>
      <c r="H2" s="135" t="s">
        <v>18</v>
      </c>
      <c r="I2" s="135"/>
      <c r="J2" s="135"/>
      <c r="K2" s="135"/>
      <c r="L2" s="135"/>
      <c r="M2" s="135"/>
      <c r="N2" s="136"/>
    </row>
    <row r="3" spans="1:14">
      <c r="A3" s="56"/>
      <c r="B3" s="72"/>
      <c r="C3" s="73" t="s">
        <v>73</v>
      </c>
      <c r="D3" s="74"/>
      <c r="E3" s="75"/>
      <c r="F3" s="137" t="s">
        <v>49</v>
      </c>
      <c r="G3" s="137"/>
      <c r="H3" s="138" t="s">
        <v>5</v>
      </c>
      <c r="I3" s="138"/>
      <c r="J3" s="138"/>
      <c r="K3" s="138"/>
      <c r="L3" s="138"/>
      <c r="M3" s="138"/>
      <c r="N3" s="139"/>
    </row>
    <row r="4" spans="1:14">
      <c r="A4" s="56"/>
      <c r="B4" s="76"/>
      <c r="C4" s="77"/>
      <c r="D4" s="75"/>
      <c r="E4" s="75"/>
      <c r="F4" s="137" t="s">
        <v>50</v>
      </c>
      <c r="G4" s="137"/>
      <c r="H4" s="140" t="s">
        <v>74</v>
      </c>
      <c r="I4" s="140"/>
      <c r="J4" s="140"/>
      <c r="K4" s="140"/>
      <c r="L4" s="140"/>
      <c r="M4" s="140"/>
      <c r="N4" s="141"/>
    </row>
    <row r="5" spans="1:14" ht="15" thickBot="1">
      <c r="A5" s="56"/>
      <c r="B5" s="72"/>
      <c r="C5" s="74"/>
      <c r="D5" s="75"/>
      <c r="E5" s="75"/>
      <c r="F5" s="124" t="s">
        <v>51</v>
      </c>
      <c r="G5" s="124"/>
      <c r="H5" s="125">
        <v>45003</v>
      </c>
      <c r="I5" s="125"/>
      <c r="J5" s="125"/>
      <c r="K5" s="69" t="s">
        <v>52</v>
      </c>
      <c r="L5" s="126"/>
      <c r="M5" s="126"/>
      <c r="N5" s="127"/>
    </row>
    <row r="6" spans="1:14" ht="15" thickTop="1">
      <c r="A6" s="56"/>
      <c r="B6" s="78"/>
      <c r="C6" s="75"/>
      <c r="D6" s="75"/>
      <c r="E6" s="75"/>
      <c r="F6" s="79"/>
      <c r="G6" s="75"/>
      <c r="H6" s="75"/>
      <c r="I6" s="58"/>
      <c r="J6" s="58"/>
      <c r="K6" s="58"/>
      <c r="L6" s="58"/>
      <c r="M6" s="58"/>
      <c r="N6" s="80"/>
    </row>
    <row r="7" spans="1:14" ht="15" thickBot="1">
      <c r="A7" s="56"/>
      <c r="B7" s="81" t="s">
        <v>53</v>
      </c>
      <c r="C7" s="128" t="s">
        <v>21</v>
      </c>
      <c r="D7" s="128"/>
      <c r="E7" s="59"/>
      <c r="F7" s="110" t="s">
        <v>54</v>
      </c>
      <c r="G7" s="129" t="s">
        <v>23</v>
      </c>
      <c r="H7" s="129"/>
      <c r="I7" s="129"/>
      <c r="J7" s="129"/>
      <c r="K7" s="129"/>
      <c r="L7" s="129"/>
      <c r="M7" s="129"/>
      <c r="N7" s="130"/>
    </row>
    <row r="8" spans="1:14">
      <c r="A8" s="56"/>
      <c r="B8" s="82" t="s">
        <v>55</v>
      </c>
      <c r="C8" s="131" t="s">
        <v>144</v>
      </c>
      <c r="D8" s="131"/>
      <c r="E8" s="60"/>
      <c r="F8" s="83" t="s">
        <v>56</v>
      </c>
      <c r="G8" s="132" t="s">
        <v>147</v>
      </c>
      <c r="H8" s="132"/>
      <c r="I8" s="132"/>
      <c r="J8" s="132"/>
      <c r="K8" s="132"/>
      <c r="L8" s="132"/>
      <c r="M8" s="132"/>
      <c r="N8" s="133"/>
    </row>
    <row r="9" spans="1:14">
      <c r="A9" s="56"/>
      <c r="B9" s="84" t="s">
        <v>57</v>
      </c>
      <c r="C9" s="111" t="s">
        <v>145</v>
      </c>
      <c r="D9" s="111"/>
      <c r="E9" s="60"/>
      <c r="F9" s="61" t="s">
        <v>58</v>
      </c>
      <c r="G9" s="112" t="s">
        <v>148</v>
      </c>
      <c r="H9" s="112"/>
      <c r="I9" s="112"/>
      <c r="J9" s="112"/>
      <c r="K9" s="112"/>
      <c r="L9" s="112"/>
      <c r="M9" s="112"/>
      <c r="N9" s="113"/>
    </row>
    <row r="10" spans="1:14">
      <c r="A10" s="56"/>
      <c r="B10" s="84" t="s">
        <v>59</v>
      </c>
      <c r="C10" s="111" t="s">
        <v>146</v>
      </c>
      <c r="D10" s="111"/>
      <c r="E10" s="60"/>
      <c r="F10" s="62" t="s">
        <v>60</v>
      </c>
      <c r="G10" s="112" t="s">
        <v>149</v>
      </c>
      <c r="H10" s="112"/>
      <c r="I10" s="112"/>
      <c r="J10" s="112"/>
      <c r="K10" s="112"/>
      <c r="L10" s="112"/>
      <c r="M10" s="112"/>
      <c r="N10" s="113"/>
    </row>
    <row r="11" spans="1:14">
      <c r="A11" s="56"/>
      <c r="B11" s="76"/>
      <c r="C11" s="75"/>
      <c r="D11" s="75"/>
      <c r="E11" s="75"/>
      <c r="F11" s="79"/>
      <c r="G11" s="79"/>
      <c r="H11" s="79"/>
      <c r="I11" s="79"/>
      <c r="J11" s="75"/>
      <c r="K11" s="75"/>
      <c r="L11" s="75"/>
      <c r="M11" s="85"/>
      <c r="N11" s="86"/>
    </row>
    <row r="12" spans="1:14">
      <c r="A12" s="56"/>
      <c r="B12" s="100" t="s">
        <v>61</v>
      </c>
      <c r="C12" s="75"/>
      <c r="D12" s="75"/>
      <c r="E12" s="75"/>
      <c r="F12" s="61">
        <v>1</v>
      </c>
      <c r="G12" s="61">
        <v>2</v>
      </c>
      <c r="H12" s="61">
        <v>3</v>
      </c>
      <c r="I12" s="61">
        <v>4</v>
      </c>
      <c r="J12" s="61">
        <v>5</v>
      </c>
      <c r="K12" s="114" t="s">
        <v>2</v>
      </c>
      <c r="L12" s="114"/>
      <c r="M12" s="61" t="s">
        <v>62</v>
      </c>
      <c r="N12" s="87" t="s">
        <v>63</v>
      </c>
    </row>
    <row r="13" spans="1:14">
      <c r="A13" s="56"/>
      <c r="B13" s="88" t="s">
        <v>64</v>
      </c>
      <c r="C13" s="63" t="str">
        <f>IF(C8&gt;"",C8,"")</f>
        <v>Koli Olli</v>
      </c>
      <c r="D13" s="63" t="str">
        <f>IF(G8&gt;"",G8,"")</f>
        <v>Räsänen Elmeri</v>
      </c>
      <c r="E13" s="64"/>
      <c r="F13" s="65">
        <v>9</v>
      </c>
      <c r="G13" s="65">
        <v>4</v>
      </c>
      <c r="H13" s="65">
        <v>8</v>
      </c>
      <c r="I13" s="65"/>
      <c r="J13" s="65"/>
      <c r="K13" s="66">
        <f>IF(ISBLANK(F13),"",COUNTIF(F13:J13,"&gt;=0"))</f>
        <v>3</v>
      </c>
      <c r="L13" s="66">
        <f>IF(ISBLANK(F13),"",(IF(LEFT(F13,1)="-",1,0)+IF(LEFT(G13,1)="-",1,0)+IF(LEFT(H13,1)="-",1,0)+IF(LEFT(I13,1)="-",1,0)+IF(LEFT(J13,1)="-",1,0)))</f>
        <v>0</v>
      </c>
      <c r="M13" s="67">
        <f t="shared" ref="M13:N17" si="0">IF(K13=3,1,"")</f>
        <v>1</v>
      </c>
      <c r="N13" s="67" t="str">
        <f t="shared" si="0"/>
        <v/>
      </c>
    </row>
    <row r="14" spans="1:14">
      <c r="A14" s="56"/>
      <c r="B14" s="88" t="s">
        <v>65</v>
      </c>
      <c r="C14" s="63" t="str">
        <f>IF(C9&gt;"",C9,"")</f>
        <v>Ahlholm Alvar</v>
      </c>
      <c r="D14" s="63" t="str">
        <f>IF(G9&gt;"",G9,"")</f>
        <v>Halmepuro Toivo</v>
      </c>
      <c r="E14" s="64"/>
      <c r="F14" s="65">
        <v>5</v>
      </c>
      <c r="G14" s="65">
        <v>11</v>
      </c>
      <c r="H14" s="65">
        <v>14</v>
      </c>
      <c r="I14" s="65"/>
      <c r="J14" s="65"/>
      <c r="K14" s="66">
        <f>IF(ISBLANK(F14),"",COUNTIF(F14:J14,"&gt;=0"))</f>
        <v>3</v>
      </c>
      <c r="L14" s="66">
        <f>IF(ISBLANK(F14),"",(IF(LEFT(F14,1)="-",1,0)+IF(LEFT(G14,1)="-",1,0)+IF(LEFT(H14,1)="-",1,0)+IF(LEFT(I14,1)="-",1,0)+IF(LEFT(J14,1)="-",1,0)))</f>
        <v>0</v>
      </c>
      <c r="M14" s="67">
        <f t="shared" si="0"/>
        <v>1</v>
      </c>
      <c r="N14" s="67" t="str">
        <f t="shared" si="0"/>
        <v/>
      </c>
    </row>
    <row r="15" spans="1:14">
      <c r="A15" s="56"/>
      <c r="B15" s="88" t="s">
        <v>66</v>
      </c>
      <c r="C15" s="63" t="str">
        <f>IF(C10&gt;"",C10,"")</f>
        <v>Sibelius Oskar</v>
      </c>
      <c r="D15" s="63" t="str">
        <f>IF(G10&gt;"",G10,"")</f>
        <v>Hämäläinen Niko</v>
      </c>
      <c r="E15" s="64"/>
      <c r="F15" s="65">
        <v>-7</v>
      </c>
      <c r="G15" s="65">
        <v>4</v>
      </c>
      <c r="H15" s="65">
        <v>6</v>
      </c>
      <c r="I15" s="65">
        <v>5</v>
      </c>
      <c r="J15" s="65"/>
      <c r="K15" s="66">
        <f>IF(ISBLANK(F15),"",COUNTIF(F15:J15,"&gt;=0"))</f>
        <v>3</v>
      </c>
      <c r="L15" s="66">
        <f>IF(ISBLANK(F15),"",(IF(LEFT(F15,1)="-",1,0)+IF(LEFT(G15,1)="-",1,0)+IF(LEFT(H15,1)="-",1,0)+IF(LEFT(I15,1)="-",1,0)+IF(LEFT(J15,1)="-",1,0)))</f>
        <v>1</v>
      </c>
      <c r="M15" s="67">
        <f t="shared" si="0"/>
        <v>1</v>
      </c>
      <c r="N15" s="67" t="str">
        <f t="shared" si="0"/>
        <v/>
      </c>
    </row>
    <row r="16" spans="1:14">
      <c r="A16" s="56"/>
      <c r="B16" s="88" t="s">
        <v>67</v>
      </c>
      <c r="C16" s="63" t="str">
        <f>IF(C8&gt;"",C8,"")</f>
        <v>Koli Olli</v>
      </c>
      <c r="D16" s="63" t="str">
        <f>IF(G9&gt;"",G9,"")</f>
        <v>Halmepuro Toivo</v>
      </c>
      <c r="E16" s="64"/>
      <c r="F16" s="65"/>
      <c r="G16" s="65"/>
      <c r="H16" s="65"/>
      <c r="I16" s="65"/>
      <c r="J16" s="65"/>
      <c r="K16" s="66" t="str">
        <f>IF(ISBLANK(F16),"",COUNTIF(F16:J16,"&gt;=0"))</f>
        <v/>
      </c>
      <c r="L16" s="66" t="str">
        <f>IF(ISBLANK(F16),"",(IF(LEFT(F16,1)="-",1,0)+IF(LEFT(G16,1)="-",1,0)+IF(LEFT(H16,1)="-",1,0)+IF(LEFT(I16,1)="-",1,0)+IF(LEFT(J16,1)="-",1,0)))</f>
        <v/>
      </c>
      <c r="M16" s="67" t="str">
        <f t="shared" si="0"/>
        <v/>
      </c>
      <c r="N16" s="67" t="str">
        <f t="shared" si="0"/>
        <v/>
      </c>
    </row>
    <row r="17" spans="1:14">
      <c r="A17" s="56"/>
      <c r="B17" s="88" t="s">
        <v>68</v>
      </c>
      <c r="C17" s="63" t="str">
        <f>IF(C9&gt;"",C9,"")</f>
        <v>Ahlholm Alvar</v>
      </c>
      <c r="D17" s="63" t="str">
        <f>IF(G8&gt;"",G8,"")</f>
        <v>Räsänen Elmeri</v>
      </c>
      <c r="E17" s="64"/>
      <c r="F17" s="65"/>
      <c r="G17" s="65"/>
      <c r="H17" s="65"/>
      <c r="I17" s="65"/>
      <c r="J17" s="65"/>
      <c r="K17" s="66" t="str">
        <f>IF(ISBLANK(F17),"",COUNTIF(F17:J17,"&gt;=0"))</f>
        <v/>
      </c>
      <c r="L17" s="66" t="str">
        <f>IF(ISBLANK(F17),"",(IF(LEFT(F17,1)="-",1,0)+IF(LEFT(G17,1)="-",1,0)+IF(LEFT(H17,1)="-",1,0)+IF(LEFT(I17,1)="-",1,0)+IF(LEFT(J17,1)="-",1,0)))</f>
        <v/>
      </c>
      <c r="M17" s="67" t="str">
        <f t="shared" si="0"/>
        <v/>
      </c>
      <c r="N17" s="67" t="str">
        <f t="shared" si="0"/>
        <v/>
      </c>
    </row>
    <row r="18" spans="1:14">
      <c r="A18" s="56"/>
      <c r="B18" s="76"/>
      <c r="C18" s="75"/>
      <c r="D18" s="75"/>
      <c r="E18" s="75"/>
      <c r="F18" s="75"/>
      <c r="G18" s="75"/>
      <c r="H18" s="75"/>
      <c r="I18" s="115" t="s">
        <v>24</v>
      </c>
      <c r="J18" s="115"/>
      <c r="K18" s="68">
        <f>SUM(K13:K17)</f>
        <v>9</v>
      </c>
      <c r="L18" s="68">
        <f>SUM(L13:L17)</f>
        <v>1</v>
      </c>
      <c r="M18" s="68">
        <f>SUM(M13:M17)</f>
        <v>3</v>
      </c>
      <c r="N18" s="89">
        <f>SUM(N13:N17)</f>
        <v>0</v>
      </c>
    </row>
    <row r="19" spans="1:14">
      <c r="A19" s="56"/>
      <c r="B19" s="76" t="s">
        <v>69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86"/>
    </row>
    <row r="20" spans="1:14">
      <c r="A20" s="56"/>
      <c r="B20" s="76" t="s">
        <v>70</v>
      </c>
      <c r="C20" s="75"/>
      <c r="D20" s="75" t="s">
        <v>71</v>
      </c>
      <c r="E20" s="75"/>
      <c r="F20" s="75"/>
      <c r="G20" s="75" t="s">
        <v>6</v>
      </c>
      <c r="H20" s="75"/>
      <c r="I20" s="75"/>
      <c r="J20" s="75" t="s">
        <v>72</v>
      </c>
      <c r="K20" s="75"/>
      <c r="L20" s="75"/>
      <c r="M20" s="75"/>
      <c r="N20" s="86"/>
    </row>
    <row r="21" spans="1:14" ht="15" thickBot="1">
      <c r="A21" s="56"/>
      <c r="B21" s="76"/>
      <c r="C21" s="75"/>
      <c r="D21" s="75"/>
      <c r="E21" s="75"/>
      <c r="F21" s="75"/>
      <c r="G21" s="75"/>
      <c r="H21" s="75"/>
      <c r="I21" s="75"/>
      <c r="J21" s="116" t="str">
        <f>IF(M18=3,C7,IF(N18=3,G7,""))</f>
        <v>TuPy</v>
      </c>
      <c r="K21" s="116"/>
      <c r="L21" s="116"/>
      <c r="M21" s="116"/>
      <c r="N21" s="117"/>
    </row>
    <row r="22" spans="1:14">
      <c r="A22" s="56"/>
      <c r="B22" s="118" t="s">
        <v>77</v>
      </c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20"/>
    </row>
    <row r="23" spans="1:14">
      <c r="A23" s="56"/>
      <c r="B23" s="121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3"/>
    </row>
    <row r="24" spans="1:14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</row>
    <row r="25" spans="1:14">
      <c r="A25" s="56"/>
      <c r="B25" s="70"/>
      <c r="C25" s="71"/>
      <c r="D25" s="71"/>
      <c r="E25" s="71"/>
      <c r="F25" s="134" t="s">
        <v>48</v>
      </c>
      <c r="G25" s="134"/>
      <c r="H25" s="135" t="s">
        <v>18</v>
      </c>
      <c r="I25" s="135"/>
      <c r="J25" s="135"/>
      <c r="K25" s="135"/>
      <c r="L25" s="135"/>
      <c r="M25" s="135"/>
      <c r="N25" s="136"/>
    </row>
    <row r="26" spans="1:14">
      <c r="A26" s="56"/>
      <c r="B26" s="72"/>
      <c r="C26" s="73" t="s">
        <v>73</v>
      </c>
      <c r="D26" s="74"/>
      <c r="E26" s="75"/>
      <c r="F26" s="137" t="s">
        <v>49</v>
      </c>
      <c r="G26" s="137"/>
      <c r="H26" s="138" t="s">
        <v>5</v>
      </c>
      <c r="I26" s="138"/>
      <c r="J26" s="138"/>
      <c r="K26" s="138"/>
      <c r="L26" s="138"/>
      <c r="M26" s="138"/>
      <c r="N26" s="139"/>
    </row>
    <row r="27" spans="1:14">
      <c r="A27" s="56"/>
      <c r="B27" s="76"/>
      <c r="C27" s="77"/>
      <c r="D27" s="75"/>
      <c r="E27" s="75"/>
      <c r="F27" s="137" t="s">
        <v>50</v>
      </c>
      <c r="G27" s="137"/>
      <c r="H27" s="140" t="s">
        <v>75</v>
      </c>
      <c r="I27" s="140"/>
      <c r="J27" s="140"/>
      <c r="K27" s="140"/>
      <c r="L27" s="140"/>
      <c r="M27" s="140"/>
      <c r="N27" s="141"/>
    </row>
    <row r="28" spans="1:14" ht="15" thickBot="1">
      <c r="A28" s="56"/>
      <c r="B28" s="72"/>
      <c r="C28" s="74"/>
      <c r="D28" s="75"/>
      <c r="E28" s="75"/>
      <c r="F28" s="124" t="s">
        <v>51</v>
      </c>
      <c r="G28" s="124"/>
      <c r="H28" s="125">
        <v>45003</v>
      </c>
      <c r="I28" s="125"/>
      <c r="J28" s="125"/>
      <c r="K28" s="69" t="s">
        <v>52</v>
      </c>
      <c r="L28" s="126"/>
      <c r="M28" s="126"/>
      <c r="N28" s="127"/>
    </row>
    <row r="29" spans="1:14" ht="15" thickTop="1">
      <c r="A29" s="56"/>
      <c r="B29" s="78"/>
      <c r="C29" s="75"/>
      <c r="D29" s="75"/>
      <c r="E29" s="75"/>
      <c r="F29" s="79"/>
      <c r="G29" s="75"/>
      <c r="H29" s="75"/>
      <c r="I29" s="58"/>
      <c r="J29" s="58"/>
      <c r="K29" s="58"/>
      <c r="L29" s="58"/>
      <c r="M29" s="58"/>
      <c r="N29" s="80"/>
    </row>
    <row r="30" spans="1:14" ht="15" thickBot="1">
      <c r="A30" s="56"/>
      <c r="B30" s="81" t="s">
        <v>53</v>
      </c>
      <c r="C30" s="128" t="s">
        <v>23</v>
      </c>
      <c r="D30" s="128"/>
      <c r="E30" s="59"/>
      <c r="F30" s="110" t="s">
        <v>54</v>
      </c>
      <c r="G30" s="129" t="s">
        <v>22</v>
      </c>
      <c r="H30" s="129"/>
      <c r="I30" s="129"/>
      <c r="J30" s="129"/>
      <c r="K30" s="129"/>
      <c r="L30" s="129"/>
      <c r="M30" s="129"/>
      <c r="N30" s="130"/>
    </row>
    <row r="31" spans="1:14">
      <c r="A31" s="56"/>
      <c r="B31" s="82" t="s">
        <v>55</v>
      </c>
      <c r="C31" s="131" t="s">
        <v>148</v>
      </c>
      <c r="D31" s="131"/>
      <c r="E31" s="60"/>
      <c r="F31" s="83" t="s">
        <v>56</v>
      </c>
      <c r="G31" s="132" t="s">
        <v>170</v>
      </c>
      <c r="H31" s="132"/>
      <c r="I31" s="132"/>
      <c r="J31" s="132"/>
      <c r="K31" s="132"/>
      <c r="L31" s="132"/>
      <c r="M31" s="132"/>
      <c r="N31" s="133"/>
    </row>
    <row r="32" spans="1:14">
      <c r="A32" s="56"/>
      <c r="B32" s="84" t="s">
        <v>57</v>
      </c>
      <c r="C32" s="111" t="s">
        <v>149</v>
      </c>
      <c r="D32" s="111"/>
      <c r="E32" s="60"/>
      <c r="F32" s="61" t="s">
        <v>58</v>
      </c>
      <c r="G32" s="112" t="s">
        <v>171</v>
      </c>
      <c r="H32" s="112"/>
      <c r="I32" s="112"/>
      <c r="J32" s="112"/>
      <c r="K32" s="112"/>
      <c r="L32" s="112"/>
      <c r="M32" s="112"/>
      <c r="N32" s="113"/>
    </row>
    <row r="33" spans="1:14">
      <c r="A33" s="56"/>
      <c r="B33" s="84" t="s">
        <v>59</v>
      </c>
      <c r="C33" s="111" t="s">
        <v>147</v>
      </c>
      <c r="D33" s="111"/>
      <c r="E33" s="60"/>
      <c r="F33" s="62" t="s">
        <v>60</v>
      </c>
      <c r="G33" s="112" t="s">
        <v>172</v>
      </c>
      <c r="H33" s="112"/>
      <c r="I33" s="112"/>
      <c r="J33" s="112"/>
      <c r="K33" s="112"/>
      <c r="L33" s="112"/>
      <c r="M33" s="112"/>
      <c r="N33" s="113"/>
    </row>
    <row r="34" spans="1:14">
      <c r="A34" s="56"/>
      <c r="B34" s="76"/>
      <c r="C34" s="75"/>
      <c r="D34" s="75"/>
      <c r="E34" s="75"/>
      <c r="F34" s="79"/>
      <c r="G34" s="79"/>
      <c r="H34" s="79"/>
      <c r="I34" s="79"/>
      <c r="J34" s="75"/>
      <c r="K34" s="75"/>
      <c r="L34" s="75"/>
      <c r="M34" s="85"/>
      <c r="N34" s="86"/>
    </row>
    <row r="35" spans="1:14">
      <c r="A35" s="56"/>
      <c r="B35" s="100" t="s">
        <v>61</v>
      </c>
      <c r="C35" s="75"/>
      <c r="D35" s="75"/>
      <c r="E35" s="75"/>
      <c r="F35" s="61">
        <v>1</v>
      </c>
      <c r="G35" s="61">
        <v>2</v>
      </c>
      <c r="H35" s="61">
        <v>3</v>
      </c>
      <c r="I35" s="61">
        <v>4</v>
      </c>
      <c r="J35" s="61">
        <v>5</v>
      </c>
      <c r="K35" s="114" t="s">
        <v>2</v>
      </c>
      <c r="L35" s="114"/>
      <c r="M35" s="61" t="s">
        <v>62</v>
      </c>
      <c r="N35" s="87" t="s">
        <v>63</v>
      </c>
    </row>
    <row r="36" spans="1:14">
      <c r="A36" s="56"/>
      <c r="B36" s="88" t="s">
        <v>64</v>
      </c>
      <c r="C36" s="63" t="str">
        <f>IF(C31&gt;"",C31,"")</f>
        <v>Halmepuro Toivo</v>
      </c>
      <c r="D36" s="63" t="str">
        <f>IF(G31&gt;"",G31,"")</f>
        <v>Laitinen Nuutti</v>
      </c>
      <c r="E36" s="64"/>
      <c r="F36" s="65">
        <v>-7</v>
      </c>
      <c r="G36" s="65">
        <v>-12</v>
      </c>
      <c r="H36" s="65">
        <v>-9</v>
      </c>
      <c r="I36" s="65"/>
      <c r="J36" s="65"/>
      <c r="K36" s="66">
        <f>IF(ISBLANK(F36),"",COUNTIF(F36:J36,"&gt;=0"))</f>
        <v>0</v>
      </c>
      <c r="L36" s="66">
        <f>IF(ISBLANK(F36),"",(IF(LEFT(F36,1)="-",1,0)+IF(LEFT(G36,1)="-",1,0)+IF(LEFT(H36,1)="-",1,0)+IF(LEFT(I36,1)="-",1,0)+IF(LEFT(J36,1)="-",1,0)))</f>
        <v>3</v>
      </c>
      <c r="M36" s="67" t="str">
        <f t="shared" ref="M36:M40" si="1">IF(K36=3,1,"")</f>
        <v/>
      </c>
      <c r="N36" s="67">
        <f t="shared" ref="N36:N40" si="2">IF(L36=3,1,"")</f>
        <v>1</v>
      </c>
    </row>
    <row r="37" spans="1:14">
      <c r="A37" s="56"/>
      <c r="B37" s="88" t="s">
        <v>65</v>
      </c>
      <c r="C37" s="63" t="str">
        <f>IF(C32&gt;"",C32,"")</f>
        <v>Hämäläinen Niko</v>
      </c>
      <c r="D37" s="63" t="str">
        <f>IF(G32&gt;"",G32,"")</f>
        <v>Sipiläinen Severi</v>
      </c>
      <c r="E37" s="64"/>
      <c r="F37" s="65">
        <v>-4</v>
      </c>
      <c r="G37" s="65">
        <v>-6</v>
      </c>
      <c r="H37" s="65">
        <v>-5</v>
      </c>
      <c r="I37" s="65"/>
      <c r="J37" s="65"/>
      <c r="K37" s="66">
        <f>IF(ISBLANK(F37),"",COUNTIF(F37:J37,"&gt;=0"))</f>
        <v>0</v>
      </c>
      <c r="L37" s="66">
        <f>IF(ISBLANK(F37),"",(IF(LEFT(F37,1)="-",1,0)+IF(LEFT(G37,1)="-",1,0)+IF(LEFT(H37,1)="-",1,0)+IF(LEFT(I37,1)="-",1,0)+IF(LEFT(J37,1)="-",1,0)))</f>
        <v>3</v>
      </c>
      <c r="M37" s="67" t="str">
        <f t="shared" si="1"/>
        <v/>
      </c>
      <c r="N37" s="67">
        <f t="shared" si="2"/>
        <v>1</v>
      </c>
    </row>
    <row r="38" spans="1:14">
      <c r="A38" s="56"/>
      <c r="B38" s="88" t="s">
        <v>66</v>
      </c>
      <c r="C38" s="63" t="str">
        <f>IF(C33&gt;"",C33,"")</f>
        <v>Räsänen Elmeri</v>
      </c>
      <c r="D38" s="63" t="str">
        <f>IF(G33&gt;"",G33,"")</f>
        <v>Mäntylä Antti</v>
      </c>
      <c r="E38" s="64"/>
      <c r="F38" s="65">
        <v>-7</v>
      </c>
      <c r="G38" s="65">
        <v>-8</v>
      </c>
      <c r="H38" s="65">
        <v>9</v>
      </c>
      <c r="I38" s="65">
        <v>-7</v>
      </c>
      <c r="J38" s="65"/>
      <c r="K38" s="66">
        <f>IF(ISBLANK(F38),"",COUNTIF(F38:J38,"&gt;=0"))</f>
        <v>1</v>
      </c>
      <c r="L38" s="66">
        <f>IF(ISBLANK(F38),"",(IF(LEFT(F38,1)="-",1,0)+IF(LEFT(G38,1)="-",1,0)+IF(LEFT(H38,1)="-",1,0)+IF(LEFT(I38,1)="-",1,0)+IF(LEFT(J38,1)="-",1,0)))</f>
        <v>3</v>
      </c>
      <c r="M38" s="67" t="str">
        <f t="shared" si="1"/>
        <v/>
      </c>
      <c r="N38" s="67">
        <f t="shared" si="2"/>
        <v>1</v>
      </c>
    </row>
    <row r="39" spans="1:14">
      <c r="A39" s="56"/>
      <c r="B39" s="88" t="s">
        <v>67</v>
      </c>
      <c r="C39" s="63" t="str">
        <f>IF(C31&gt;"",C31,"")</f>
        <v>Halmepuro Toivo</v>
      </c>
      <c r="D39" s="63" t="str">
        <f>IF(G32&gt;"",G32,"")</f>
        <v>Sipiläinen Severi</v>
      </c>
      <c r="E39" s="64"/>
      <c r="F39" s="65"/>
      <c r="G39" s="65"/>
      <c r="H39" s="65"/>
      <c r="I39" s="65"/>
      <c r="J39" s="65"/>
      <c r="K39" s="66" t="str">
        <f>IF(ISBLANK(F39),"",COUNTIF(F39:J39,"&gt;=0"))</f>
        <v/>
      </c>
      <c r="L39" s="66" t="str">
        <f>IF(ISBLANK(F39),"",(IF(LEFT(F39,1)="-",1,0)+IF(LEFT(G39,1)="-",1,0)+IF(LEFT(H39,1)="-",1,0)+IF(LEFT(I39,1)="-",1,0)+IF(LEFT(J39,1)="-",1,0)))</f>
        <v/>
      </c>
      <c r="M39" s="67" t="str">
        <f t="shared" si="1"/>
        <v/>
      </c>
      <c r="N39" s="67" t="str">
        <f t="shared" si="2"/>
        <v/>
      </c>
    </row>
    <row r="40" spans="1:14">
      <c r="A40" s="56"/>
      <c r="B40" s="88" t="s">
        <v>68</v>
      </c>
      <c r="C40" s="63" t="str">
        <f>IF(C32&gt;"",C32,"")</f>
        <v>Hämäläinen Niko</v>
      </c>
      <c r="D40" s="63" t="str">
        <f>IF(G31&gt;"",G31,"")</f>
        <v>Laitinen Nuutti</v>
      </c>
      <c r="E40" s="64"/>
      <c r="F40" s="65"/>
      <c r="G40" s="65"/>
      <c r="H40" s="65"/>
      <c r="I40" s="65"/>
      <c r="J40" s="65"/>
      <c r="K40" s="66" t="str">
        <f>IF(ISBLANK(F40),"",COUNTIF(F40:J40,"&gt;=0"))</f>
        <v/>
      </c>
      <c r="L40" s="66" t="str">
        <f>IF(ISBLANK(F40),"",(IF(LEFT(F40,1)="-",1,0)+IF(LEFT(G40,1)="-",1,0)+IF(LEFT(H40,1)="-",1,0)+IF(LEFT(I40,1)="-",1,0)+IF(LEFT(J40,1)="-",1,0)))</f>
        <v/>
      </c>
      <c r="M40" s="67" t="str">
        <f t="shared" si="1"/>
        <v/>
      </c>
      <c r="N40" s="67" t="str">
        <f t="shared" si="2"/>
        <v/>
      </c>
    </row>
    <row r="41" spans="1:14">
      <c r="A41" s="56"/>
      <c r="B41" s="76"/>
      <c r="C41" s="75"/>
      <c r="D41" s="75"/>
      <c r="E41" s="75"/>
      <c r="F41" s="75"/>
      <c r="G41" s="75"/>
      <c r="H41" s="75"/>
      <c r="I41" s="115" t="s">
        <v>24</v>
      </c>
      <c r="J41" s="115"/>
      <c r="K41" s="68">
        <f>SUM(K36:K40)</f>
        <v>1</v>
      </c>
      <c r="L41" s="68">
        <f>SUM(L36:L40)</f>
        <v>9</v>
      </c>
      <c r="M41" s="68">
        <f>SUM(M36:M40)</f>
        <v>0</v>
      </c>
      <c r="N41" s="89">
        <f>SUM(N36:N40)</f>
        <v>3</v>
      </c>
    </row>
    <row r="42" spans="1:14">
      <c r="A42" s="56"/>
      <c r="B42" s="76" t="s">
        <v>69</v>
      </c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86"/>
    </row>
    <row r="43" spans="1:14">
      <c r="A43" s="56"/>
      <c r="B43" s="76" t="s">
        <v>70</v>
      </c>
      <c r="C43" s="75"/>
      <c r="D43" s="75" t="s">
        <v>71</v>
      </c>
      <c r="E43" s="75"/>
      <c r="F43" s="75"/>
      <c r="G43" s="75" t="s">
        <v>6</v>
      </c>
      <c r="H43" s="75"/>
      <c r="I43" s="75"/>
      <c r="J43" s="75" t="s">
        <v>72</v>
      </c>
      <c r="K43" s="75"/>
      <c r="L43" s="75"/>
      <c r="M43" s="75"/>
      <c r="N43" s="86"/>
    </row>
    <row r="44" spans="1:14" ht="15" thickBot="1">
      <c r="A44" s="56"/>
      <c r="B44" s="76"/>
      <c r="C44" s="75"/>
      <c r="D44" s="75"/>
      <c r="E44" s="75"/>
      <c r="F44" s="75"/>
      <c r="G44" s="75"/>
      <c r="H44" s="75"/>
      <c r="I44" s="75"/>
      <c r="J44" s="116" t="str">
        <f>IF(M41=3,C30,IF(N41=3,G30,""))</f>
        <v>PT Jyväskylä 2</v>
      </c>
      <c r="K44" s="116"/>
      <c r="L44" s="116"/>
      <c r="M44" s="116"/>
      <c r="N44" s="117"/>
    </row>
    <row r="45" spans="1:14">
      <c r="A45" s="56"/>
      <c r="B45" s="118" t="s">
        <v>77</v>
      </c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20"/>
    </row>
    <row r="46" spans="1:14" ht="15" customHeight="1">
      <c r="A46" s="56"/>
      <c r="B46" s="121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3"/>
    </row>
    <row r="47" spans="1:14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</row>
    <row r="48" spans="1:14">
      <c r="A48" s="56"/>
      <c r="B48" s="70"/>
      <c r="C48" s="71"/>
      <c r="D48" s="71"/>
      <c r="E48" s="71"/>
      <c r="F48" s="134" t="s">
        <v>48</v>
      </c>
      <c r="G48" s="134"/>
      <c r="H48" s="135" t="s">
        <v>18</v>
      </c>
      <c r="I48" s="135"/>
      <c r="J48" s="135"/>
      <c r="K48" s="135"/>
      <c r="L48" s="135"/>
      <c r="M48" s="135"/>
      <c r="N48" s="136"/>
    </row>
    <row r="49" spans="1:14">
      <c r="A49" s="56"/>
      <c r="B49" s="72"/>
      <c r="C49" s="73" t="s">
        <v>73</v>
      </c>
      <c r="D49" s="74"/>
      <c r="E49" s="75"/>
      <c r="F49" s="137" t="s">
        <v>49</v>
      </c>
      <c r="G49" s="137"/>
      <c r="H49" s="138" t="s">
        <v>5</v>
      </c>
      <c r="I49" s="138"/>
      <c r="J49" s="138"/>
      <c r="K49" s="138"/>
      <c r="L49" s="138"/>
      <c r="M49" s="138"/>
      <c r="N49" s="139"/>
    </row>
    <row r="50" spans="1:14">
      <c r="A50" s="56"/>
      <c r="B50" s="76"/>
      <c r="C50" s="77"/>
      <c r="D50" s="75"/>
      <c r="E50" s="75"/>
      <c r="F50" s="137" t="s">
        <v>50</v>
      </c>
      <c r="G50" s="137"/>
      <c r="H50" s="140" t="s">
        <v>76</v>
      </c>
      <c r="I50" s="140"/>
      <c r="J50" s="140"/>
      <c r="K50" s="140"/>
      <c r="L50" s="140"/>
      <c r="M50" s="140"/>
      <c r="N50" s="141"/>
    </row>
    <row r="51" spans="1:14" ht="15" thickBot="1">
      <c r="A51" s="56"/>
      <c r="B51" s="72"/>
      <c r="C51" s="74"/>
      <c r="D51" s="75"/>
      <c r="E51" s="75"/>
      <c r="F51" s="124" t="s">
        <v>51</v>
      </c>
      <c r="G51" s="124"/>
      <c r="H51" s="125">
        <v>45003</v>
      </c>
      <c r="I51" s="125"/>
      <c r="J51" s="125"/>
      <c r="K51" s="69" t="s">
        <v>52</v>
      </c>
      <c r="L51" s="126"/>
      <c r="M51" s="126"/>
      <c r="N51" s="127"/>
    </row>
    <row r="52" spans="1:14" ht="15" thickTop="1">
      <c r="A52" s="56"/>
      <c r="B52" s="78"/>
      <c r="C52" s="75"/>
      <c r="D52" s="75"/>
      <c r="E52" s="75"/>
      <c r="F52" s="79"/>
      <c r="G52" s="75"/>
      <c r="H52" s="75"/>
      <c r="I52" s="58"/>
      <c r="J52" s="58"/>
      <c r="K52" s="58"/>
      <c r="L52" s="58"/>
      <c r="M52" s="58"/>
      <c r="N52" s="80"/>
    </row>
    <row r="53" spans="1:14" ht="15" thickBot="1">
      <c r="A53" s="56"/>
      <c r="B53" s="81" t="s">
        <v>53</v>
      </c>
      <c r="C53" s="128" t="s">
        <v>21</v>
      </c>
      <c r="D53" s="128"/>
      <c r="E53" s="59"/>
      <c r="F53" s="110" t="s">
        <v>54</v>
      </c>
      <c r="G53" s="129" t="s">
        <v>22</v>
      </c>
      <c r="H53" s="129"/>
      <c r="I53" s="129"/>
      <c r="J53" s="129"/>
      <c r="K53" s="129"/>
      <c r="L53" s="129"/>
      <c r="M53" s="129"/>
      <c r="N53" s="130"/>
    </row>
    <row r="54" spans="1:14">
      <c r="A54" s="56"/>
      <c r="B54" s="82" t="s">
        <v>55</v>
      </c>
      <c r="C54" s="131" t="s">
        <v>144</v>
      </c>
      <c r="D54" s="131"/>
      <c r="E54" s="60"/>
      <c r="F54" s="83" t="s">
        <v>56</v>
      </c>
      <c r="G54" s="132" t="s">
        <v>171</v>
      </c>
      <c r="H54" s="132"/>
      <c r="I54" s="132"/>
      <c r="J54" s="132"/>
      <c r="K54" s="132"/>
      <c r="L54" s="132"/>
      <c r="M54" s="132"/>
      <c r="N54" s="133"/>
    </row>
    <row r="55" spans="1:14">
      <c r="A55" s="56"/>
      <c r="B55" s="84" t="s">
        <v>57</v>
      </c>
      <c r="C55" s="111" t="s">
        <v>145</v>
      </c>
      <c r="D55" s="111"/>
      <c r="E55" s="60"/>
      <c r="F55" s="61" t="s">
        <v>58</v>
      </c>
      <c r="G55" s="112" t="s">
        <v>170</v>
      </c>
      <c r="H55" s="112"/>
      <c r="I55" s="112"/>
      <c r="J55" s="112"/>
      <c r="K55" s="112"/>
      <c r="L55" s="112"/>
      <c r="M55" s="112"/>
      <c r="N55" s="113"/>
    </row>
    <row r="56" spans="1:14">
      <c r="A56" s="56"/>
      <c r="B56" s="84" t="s">
        <v>59</v>
      </c>
      <c r="C56" s="111" t="s">
        <v>146</v>
      </c>
      <c r="D56" s="111"/>
      <c r="E56" s="60"/>
      <c r="F56" s="62" t="s">
        <v>60</v>
      </c>
      <c r="G56" s="112" t="s">
        <v>172</v>
      </c>
      <c r="H56" s="112"/>
      <c r="I56" s="112"/>
      <c r="J56" s="112"/>
      <c r="K56" s="112"/>
      <c r="L56" s="112"/>
      <c r="M56" s="112"/>
      <c r="N56" s="113"/>
    </row>
    <row r="57" spans="1:14">
      <c r="A57" s="56"/>
      <c r="B57" s="76"/>
      <c r="C57" s="75"/>
      <c r="D57" s="75"/>
      <c r="E57" s="75"/>
      <c r="F57" s="79"/>
      <c r="G57" s="79"/>
      <c r="H57" s="79"/>
      <c r="I57" s="79"/>
      <c r="J57" s="75"/>
      <c r="K57" s="75"/>
      <c r="L57" s="75"/>
      <c r="M57" s="85"/>
      <c r="N57" s="86"/>
    </row>
    <row r="58" spans="1:14">
      <c r="A58" s="56"/>
      <c r="B58" s="100" t="s">
        <v>61</v>
      </c>
      <c r="C58" s="75"/>
      <c r="D58" s="75"/>
      <c r="E58" s="75"/>
      <c r="F58" s="61">
        <v>1</v>
      </c>
      <c r="G58" s="61">
        <v>2</v>
      </c>
      <c r="H58" s="61">
        <v>3</v>
      </c>
      <c r="I58" s="61">
        <v>4</v>
      </c>
      <c r="J58" s="61">
        <v>5</v>
      </c>
      <c r="K58" s="114" t="s">
        <v>2</v>
      </c>
      <c r="L58" s="114"/>
      <c r="M58" s="61" t="s">
        <v>62</v>
      </c>
      <c r="N58" s="87" t="s">
        <v>63</v>
      </c>
    </row>
    <row r="59" spans="1:14">
      <c r="A59" s="56"/>
      <c r="B59" s="88" t="s">
        <v>64</v>
      </c>
      <c r="C59" s="63" t="str">
        <f>IF(C54&gt;"",C54,"")</f>
        <v>Koli Olli</v>
      </c>
      <c r="D59" s="63" t="str">
        <f>IF(G54&gt;"",G54,"")</f>
        <v>Sipiläinen Severi</v>
      </c>
      <c r="E59" s="64"/>
      <c r="F59" s="65">
        <v>2</v>
      </c>
      <c r="G59" s="65">
        <v>12</v>
      </c>
      <c r="H59" s="65">
        <v>12</v>
      </c>
      <c r="I59" s="65"/>
      <c r="J59" s="65"/>
      <c r="K59" s="66">
        <f>IF(ISBLANK(F59),"",COUNTIF(F59:J59,"&gt;=0"))</f>
        <v>3</v>
      </c>
      <c r="L59" s="66">
        <f>IF(ISBLANK(F59),"",(IF(LEFT(F59,1)="-",1,0)+IF(LEFT(G59,1)="-",1,0)+IF(LEFT(H59,1)="-",1,0)+IF(LEFT(I59,1)="-",1,0)+IF(LEFT(J59,1)="-",1,0)))</f>
        <v>0</v>
      </c>
      <c r="M59" s="67">
        <f t="shared" ref="M59:M63" si="3">IF(K59=3,1,"")</f>
        <v>1</v>
      </c>
      <c r="N59" s="67" t="str">
        <f t="shared" ref="N59:N63" si="4">IF(L59=3,1,"")</f>
        <v/>
      </c>
    </row>
    <row r="60" spans="1:14">
      <c r="A60" s="56"/>
      <c r="B60" s="88" t="s">
        <v>65</v>
      </c>
      <c r="C60" s="63" t="str">
        <f>IF(C55&gt;"",C55,"")</f>
        <v>Ahlholm Alvar</v>
      </c>
      <c r="D60" s="63" t="str">
        <f>IF(G55&gt;"",G55,"")</f>
        <v>Laitinen Nuutti</v>
      </c>
      <c r="E60" s="64"/>
      <c r="F60" s="65">
        <v>9</v>
      </c>
      <c r="G60" s="65">
        <v>-10</v>
      </c>
      <c r="H60" s="65">
        <v>5</v>
      </c>
      <c r="I60" s="65">
        <v>-12</v>
      </c>
      <c r="J60" s="65">
        <v>5</v>
      </c>
      <c r="K60" s="66">
        <f>IF(ISBLANK(F60),"",COUNTIF(F60:J60,"&gt;=0"))</f>
        <v>3</v>
      </c>
      <c r="L60" s="66">
        <f>IF(ISBLANK(F60),"",(IF(LEFT(F60,1)="-",1,0)+IF(LEFT(G60,1)="-",1,0)+IF(LEFT(H60,1)="-",1,0)+IF(LEFT(I60,1)="-",1,0)+IF(LEFT(J60,1)="-",1,0)))</f>
        <v>2</v>
      </c>
      <c r="M60" s="67">
        <f t="shared" si="3"/>
        <v>1</v>
      </c>
      <c r="N60" s="67" t="str">
        <f t="shared" si="4"/>
        <v/>
      </c>
    </row>
    <row r="61" spans="1:14">
      <c r="A61" s="56"/>
      <c r="B61" s="88" t="s">
        <v>66</v>
      </c>
      <c r="C61" s="63" t="str">
        <f>IF(C56&gt;"",C56,"")</f>
        <v>Sibelius Oskar</v>
      </c>
      <c r="D61" s="63" t="str">
        <f>IF(G56&gt;"",G56,"")</f>
        <v>Mäntylä Antti</v>
      </c>
      <c r="E61" s="64"/>
      <c r="F61" s="65">
        <v>3</v>
      </c>
      <c r="G61" s="65">
        <v>7</v>
      </c>
      <c r="H61" s="65">
        <v>7</v>
      </c>
      <c r="I61" s="65"/>
      <c r="J61" s="65"/>
      <c r="K61" s="66">
        <f>IF(ISBLANK(F61),"",COUNTIF(F61:J61,"&gt;=0"))</f>
        <v>3</v>
      </c>
      <c r="L61" s="66">
        <f>IF(ISBLANK(F61),"",(IF(LEFT(F61,1)="-",1,0)+IF(LEFT(G61,1)="-",1,0)+IF(LEFT(H61,1)="-",1,0)+IF(LEFT(I61,1)="-",1,0)+IF(LEFT(J61,1)="-",1,0)))</f>
        <v>0</v>
      </c>
      <c r="M61" s="67">
        <f t="shared" si="3"/>
        <v>1</v>
      </c>
      <c r="N61" s="67" t="str">
        <f t="shared" si="4"/>
        <v/>
      </c>
    </row>
    <row r="62" spans="1:14">
      <c r="A62" s="56"/>
      <c r="B62" s="88" t="s">
        <v>67</v>
      </c>
      <c r="C62" s="63" t="str">
        <f>IF(C54&gt;"",C54,"")</f>
        <v>Koli Olli</v>
      </c>
      <c r="D62" s="63" t="str">
        <f>IF(G55&gt;"",G55,"")</f>
        <v>Laitinen Nuutti</v>
      </c>
      <c r="E62" s="64"/>
      <c r="F62" s="65"/>
      <c r="G62" s="65"/>
      <c r="H62" s="65"/>
      <c r="I62" s="65"/>
      <c r="J62" s="65"/>
      <c r="K62" s="66" t="str">
        <f>IF(ISBLANK(F62),"",COUNTIF(F62:J62,"&gt;=0"))</f>
        <v/>
      </c>
      <c r="L62" s="66" t="str">
        <f>IF(ISBLANK(F62),"",(IF(LEFT(F62,1)="-",1,0)+IF(LEFT(G62,1)="-",1,0)+IF(LEFT(H62,1)="-",1,0)+IF(LEFT(I62,1)="-",1,0)+IF(LEFT(J62,1)="-",1,0)))</f>
        <v/>
      </c>
      <c r="M62" s="67" t="str">
        <f t="shared" si="3"/>
        <v/>
      </c>
      <c r="N62" s="67" t="str">
        <f t="shared" si="4"/>
        <v/>
      </c>
    </row>
    <row r="63" spans="1:14">
      <c r="A63" s="56"/>
      <c r="B63" s="88" t="s">
        <v>68</v>
      </c>
      <c r="C63" s="63" t="str">
        <f>IF(C55&gt;"",C55,"")</f>
        <v>Ahlholm Alvar</v>
      </c>
      <c r="D63" s="63" t="str">
        <f>IF(G54&gt;"",G54,"")</f>
        <v>Sipiläinen Severi</v>
      </c>
      <c r="E63" s="64"/>
      <c r="F63" s="65"/>
      <c r="G63" s="65"/>
      <c r="H63" s="65"/>
      <c r="I63" s="65"/>
      <c r="J63" s="65"/>
      <c r="K63" s="66" t="str">
        <f>IF(ISBLANK(F63),"",COUNTIF(F63:J63,"&gt;=0"))</f>
        <v/>
      </c>
      <c r="L63" s="66" t="str">
        <f>IF(ISBLANK(F63),"",(IF(LEFT(F63,1)="-",1,0)+IF(LEFT(G63,1)="-",1,0)+IF(LEFT(H63,1)="-",1,0)+IF(LEFT(I63,1)="-",1,0)+IF(LEFT(J63,1)="-",1,0)))</f>
        <v/>
      </c>
      <c r="M63" s="67" t="str">
        <f t="shared" si="3"/>
        <v/>
      </c>
      <c r="N63" s="67" t="str">
        <f t="shared" si="4"/>
        <v/>
      </c>
    </row>
    <row r="64" spans="1:14">
      <c r="A64" s="56"/>
      <c r="B64" s="76"/>
      <c r="C64" s="75"/>
      <c r="D64" s="75"/>
      <c r="E64" s="75"/>
      <c r="F64" s="75"/>
      <c r="G64" s="75"/>
      <c r="H64" s="75"/>
      <c r="I64" s="115" t="s">
        <v>24</v>
      </c>
      <c r="J64" s="115"/>
      <c r="K64" s="68">
        <f>SUM(K59:K63)</f>
        <v>9</v>
      </c>
      <c r="L64" s="68">
        <f>SUM(L59:L63)</f>
        <v>2</v>
      </c>
      <c r="M64" s="68">
        <f>SUM(M59:M63)</f>
        <v>3</v>
      </c>
      <c r="N64" s="89">
        <f>SUM(N59:N63)</f>
        <v>0</v>
      </c>
    </row>
    <row r="65" spans="1:14">
      <c r="A65" s="56"/>
      <c r="B65" s="76" t="s">
        <v>69</v>
      </c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86"/>
    </row>
    <row r="66" spans="1:14">
      <c r="A66" s="56"/>
      <c r="B66" s="76" t="s">
        <v>70</v>
      </c>
      <c r="C66" s="75"/>
      <c r="D66" s="75" t="s">
        <v>71</v>
      </c>
      <c r="E66" s="75"/>
      <c r="F66" s="75"/>
      <c r="G66" s="75" t="s">
        <v>6</v>
      </c>
      <c r="H66" s="75"/>
      <c r="I66" s="75"/>
      <c r="J66" s="75" t="s">
        <v>72</v>
      </c>
      <c r="K66" s="75"/>
      <c r="L66" s="75"/>
      <c r="M66" s="75"/>
      <c r="N66" s="86"/>
    </row>
    <row r="67" spans="1:14" ht="15" thickBot="1">
      <c r="A67" s="56"/>
      <c r="B67" s="76"/>
      <c r="C67" s="75"/>
      <c r="D67" s="75"/>
      <c r="E67" s="75"/>
      <c r="F67" s="75"/>
      <c r="G67" s="75"/>
      <c r="H67" s="75"/>
      <c r="I67" s="75"/>
      <c r="J67" s="116" t="str">
        <f>IF(M64=3,C53,IF(N64=3,G53,""))</f>
        <v>TuPy</v>
      </c>
      <c r="K67" s="116"/>
      <c r="L67" s="116"/>
      <c r="M67" s="116"/>
      <c r="N67" s="117"/>
    </row>
    <row r="68" spans="1:14">
      <c r="A68" s="56"/>
      <c r="B68" s="118" t="s">
        <v>77</v>
      </c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20"/>
    </row>
    <row r="69" spans="1:14">
      <c r="A69" s="56"/>
      <c r="B69" s="121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3"/>
    </row>
    <row r="70" spans="1:14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</row>
    <row r="71" spans="1:14">
      <c r="A71" s="56"/>
      <c r="B71" s="70"/>
      <c r="C71" s="71"/>
      <c r="D71" s="71"/>
      <c r="E71" s="71"/>
      <c r="F71" s="134" t="s">
        <v>48</v>
      </c>
      <c r="G71" s="134"/>
      <c r="H71" s="135" t="s">
        <v>18</v>
      </c>
      <c r="I71" s="135"/>
      <c r="J71" s="135"/>
      <c r="K71" s="135"/>
      <c r="L71" s="135"/>
      <c r="M71" s="135"/>
      <c r="N71" s="136"/>
    </row>
    <row r="72" spans="1:14">
      <c r="A72" s="56"/>
      <c r="B72" s="72"/>
      <c r="C72" s="73" t="s">
        <v>73</v>
      </c>
      <c r="D72" s="74"/>
      <c r="E72" s="75"/>
      <c r="F72" s="137" t="s">
        <v>49</v>
      </c>
      <c r="G72" s="137"/>
      <c r="H72" s="138" t="s">
        <v>5</v>
      </c>
      <c r="I72" s="138"/>
      <c r="J72" s="138"/>
      <c r="K72" s="138"/>
      <c r="L72" s="138"/>
      <c r="M72" s="138"/>
      <c r="N72" s="139"/>
    </row>
    <row r="73" spans="1:14">
      <c r="A73" s="56"/>
      <c r="B73" s="76"/>
      <c r="C73" s="77"/>
      <c r="D73" s="75"/>
      <c r="E73" s="75"/>
      <c r="F73" s="137" t="s">
        <v>50</v>
      </c>
      <c r="G73" s="137"/>
      <c r="H73" s="140" t="s">
        <v>78</v>
      </c>
      <c r="I73" s="140"/>
      <c r="J73" s="140"/>
      <c r="K73" s="140"/>
      <c r="L73" s="140"/>
      <c r="M73" s="140"/>
      <c r="N73" s="141"/>
    </row>
    <row r="74" spans="1:14" ht="15" thickBot="1">
      <c r="A74" s="56"/>
      <c r="B74" s="72"/>
      <c r="C74" s="74"/>
      <c r="D74" s="75"/>
      <c r="E74" s="75"/>
      <c r="F74" s="124" t="s">
        <v>51</v>
      </c>
      <c r="G74" s="124"/>
      <c r="H74" s="125">
        <v>45003</v>
      </c>
      <c r="I74" s="125"/>
      <c r="J74" s="125"/>
      <c r="K74" s="69" t="s">
        <v>52</v>
      </c>
      <c r="L74" s="126"/>
      <c r="M74" s="126"/>
      <c r="N74" s="127"/>
    </row>
    <row r="75" spans="1:14" ht="15" thickTop="1">
      <c r="A75" s="56"/>
      <c r="B75" s="78"/>
      <c r="C75" s="75"/>
      <c r="D75" s="75"/>
      <c r="E75" s="75"/>
      <c r="F75" s="79"/>
      <c r="G75" s="75"/>
      <c r="H75" s="75"/>
      <c r="I75" s="58"/>
      <c r="J75" s="58"/>
      <c r="K75" s="58"/>
      <c r="L75" s="58"/>
      <c r="M75" s="58"/>
      <c r="N75" s="80"/>
    </row>
    <row r="76" spans="1:14" ht="15" thickBot="1">
      <c r="A76" s="56"/>
      <c r="B76" s="81" t="s">
        <v>53</v>
      </c>
      <c r="C76" s="128" t="s">
        <v>31</v>
      </c>
      <c r="D76" s="128"/>
      <c r="E76" s="59"/>
      <c r="F76" s="110" t="s">
        <v>54</v>
      </c>
      <c r="G76" s="129" t="s">
        <v>32</v>
      </c>
      <c r="H76" s="129"/>
      <c r="I76" s="129"/>
      <c r="J76" s="129"/>
      <c r="K76" s="129"/>
      <c r="L76" s="129"/>
      <c r="M76" s="129"/>
      <c r="N76" s="130"/>
    </row>
    <row r="77" spans="1:14">
      <c r="A77" s="56"/>
      <c r="B77" s="82" t="s">
        <v>55</v>
      </c>
      <c r="C77" s="131" t="s">
        <v>136</v>
      </c>
      <c r="D77" s="131"/>
      <c r="E77" s="60"/>
      <c r="F77" s="83" t="s">
        <v>56</v>
      </c>
      <c r="G77" s="132" t="s">
        <v>139</v>
      </c>
      <c r="H77" s="132"/>
      <c r="I77" s="132"/>
      <c r="J77" s="132"/>
      <c r="K77" s="132"/>
      <c r="L77" s="132"/>
      <c r="M77" s="132"/>
      <c r="N77" s="133"/>
    </row>
    <row r="78" spans="1:14">
      <c r="A78" s="56"/>
      <c r="B78" s="84" t="s">
        <v>57</v>
      </c>
      <c r="C78" s="111" t="s">
        <v>137</v>
      </c>
      <c r="D78" s="111"/>
      <c r="E78" s="60"/>
      <c r="F78" s="61" t="s">
        <v>58</v>
      </c>
      <c r="G78" s="112" t="s">
        <v>140</v>
      </c>
      <c r="H78" s="112"/>
      <c r="I78" s="112"/>
      <c r="J78" s="112"/>
      <c r="K78" s="112"/>
      <c r="L78" s="112"/>
      <c r="M78" s="112"/>
      <c r="N78" s="113"/>
    </row>
    <row r="79" spans="1:14">
      <c r="A79" s="56"/>
      <c r="B79" s="84" t="s">
        <v>59</v>
      </c>
      <c r="C79" s="111" t="s">
        <v>138</v>
      </c>
      <c r="D79" s="111"/>
      <c r="E79" s="60"/>
      <c r="F79" s="62" t="s">
        <v>60</v>
      </c>
      <c r="G79" s="112" t="s">
        <v>141</v>
      </c>
      <c r="H79" s="112"/>
      <c r="I79" s="112"/>
      <c r="J79" s="112"/>
      <c r="K79" s="112"/>
      <c r="L79" s="112"/>
      <c r="M79" s="112"/>
      <c r="N79" s="113"/>
    </row>
    <row r="80" spans="1:14">
      <c r="A80" s="56"/>
      <c r="B80" s="76"/>
      <c r="C80" s="75"/>
      <c r="D80" s="75"/>
      <c r="E80" s="75"/>
      <c r="F80" s="79"/>
      <c r="G80" s="79"/>
      <c r="H80" s="79"/>
      <c r="I80" s="79"/>
      <c r="J80" s="75"/>
      <c r="K80" s="75"/>
      <c r="L80" s="75"/>
      <c r="M80" s="85"/>
      <c r="N80" s="86"/>
    </row>
    <row r="81" spans="1:14">
      <c r="A81" s="56"/>
      <c r="B81" s="100" t="s">
        <v>61</v>
      </c>
      <c r="C81" s="75"/>
      <c r="D81" s="75"/>
      <c r="E81" s="75"/>
      <c r="F81" s="61">
        <v>1</v>
      </c>
      <c r="G81" s="61">
        <v>2</v>
      </c>
      <c r="H81" s="61">
        <v>3</v>
      </c>
      <c r="I81" s="61">
        <v>4</v>
      </c>
      <c r="J81" s="61">
        <v>5</v>
      </c>
      <c r="K81" s="114" t="s">
        <v>2</v>
      </c>
      <c r="L81" s="114"/>
      <c r="M81" s="61" t="s">
        <v>62</v>
      </c>
      <c r="N81" s="87" t="s">
        <v>63</v>
      </c>
    </row>
    <row r="82" spans="1:14">
      <c r="A82" s="56"/>
      <c r="B82" s="88" t="s">
        <v>64</v>
      </c>
      <c r="C82" s="63" t="str">
        <f>IF(C77&gt;"",C77,"")</f>
        <v>Södergård Patrik</v>
      </c>
      <c r="D82" s="63" t="str">
        <f>IF(G77&gt;"",G77,"")</f>
        <v>Kokkonen Noel</v>
      </c>
      <c r="E82" s="64"/>
      <c r="F82" s="65">
        <v>5</v>
      </c>
      <c r="G82" s="65">
        <v>6</v>
      </c>
      <c r="H82" s="65">
        <v>5</v>
      </c>
      <c r="I82" s="65"/>
      <c r="J82" s="65"/>
      <c r="K82" s="66">
        <f>IF(ISBLANK(F82),"",COUNTIF(F82:J82,"&gt;=0"))</f>
        <v>3</v>
      </c>
      <c r="L82" s="66">
        <f>IF(ISBLANK(F82),"",(IF(LEFT(F82,1)="-",1,0)+IF(LEFT(G82,1)="-",1,0)+IF(LEFT(H82,1)="-",1,0)+IF(LEFT(I82,1)="-",1,0)+IF(LEFT(J82,1)="-",1,0)))</f>
        <v>0</v>
      </c>
      <c r="M82" s="67">
        <f t="shared" ref="M82:M86" si="5">IF(K82=3,1,"")</f>
        <v>1</v>
      </c>
      <c r="N82" s="67" t="str">
        <f t="shared" ref="N82:N86" si="6">IF(L82=3,1,"")</f>
        <v/>
      </c>
    </row>
    <row r="83" spans="1:14">
      <c r="A83" s="56"/>
      <c r="B83" s="88" t="s">
        <v>65</v>
      </c>
      <c r="C83" s="63" t="str">
        <f>IF(C78&gt;"",C78,"")</f>
        <v>Girlea Mihai</v>
      </c>
      <c r="D83" s="63" t="str">
        <f>IF(G78&gt;"",G78,"")</f>
        <v>Niskanen Samu</v>
      </c>
      <c r="E83" s="64"/>
      <c r="F83" s="65">
        <v>6</v>
      </c>
      <c r="G83" s="65">
        <v>4</v>
      </c>
      <c r="H83" s="65">
        <v>3</v>
      </c>
      <c r="I83" s="65"/>
      <c r="J83" s="65"/>
      <c r="K83" s="66">
        <f>IF(ISBLANK(F83),"",COUNTIF(F83:J83,"&gt;=0"))</f>
        <v>3</v>
      </c>
      <c r="L83" s="66">
        <f>IF(ISBLANK(F83),"",(IF(LEFT(F83,1)="-",1,0)+IF(LEFT(G83,1)="-",1,0)+IF(LEFT(H83,1)="-",1,0)+IF(LEFT(I83,1)="-",1,0)+IF(LEFT(J83,1)="-",1,0)))</f>
        <v>0</v>
      </c>
      <c r="M83" s="67">
        <f t="shared" si="5"/>
        <v>1</v>
      </c>
      <c r="N83" s="67" t="str">
        <f t="shared" si="6"/>
        <v/>
      </c>
    </row>
    <row r="84" spans="1:14">
      <c r="A84" s="56"/>
      <c r="B84" s="88" t="s">
        <v>66</v>
      </c>
      <c r="C84" s="63" t="str">
        <f>IF(C79&gt;"",C79,"")</f>
        <v>Kemppainen Lenni</v>
      </c>
      <c r="D84" s="63" t="str">
        <f>IF(G79&gt;"",G79,"")</f>
        <v>Leppänen Konsta</v>
      </c>
      <c r="E84" s="64"/>
      <c r="F84" s="65">
        <v>7</v>
      </c>
      <c r="G84" s="65">
        <v>8</v>
      </c>
      <c r="H84" s="65">
        <v>-9</v>
      </c>
      <c r="I84" s="65">
        <v>10</v>
      </c>
      <c r="J84" s="65"/>
      <c r="K84" s="66">
        <f>IF(ISBLANK(F84),"",COUNTIF(F84:J84,"&gt;=0"))</f>
        <v>3</v>
      </c>
      <c r="L84" s="66">
        <f>IF(ISBLANK(F84),"",(IF(LEFT(F84,1)="-",1,0)+IF(LEFT(G84,1)="-",1,0)+IF(LEFT(H84,1)="-",1,0)+IF(LEFT(I84,1)="-",1,0)+IF(LEFT(J84,1)="-",1,0)))</f>
        <v>1</v>
      </c>
      <c r="M84" s="67">
        <f t="shared" si="5"/>
        <v>1</v>
      </c>
      <c r="N84" s="67" t="str">
        <f t="shared" si="6"/>
        <v/>
      </c>
    </row>
    <row r="85" spans="1:14">
      <c r="A85" s="56"/>
      <c r="B85" s="88" t="s">
        <v>67</v>
      </c>
      <c r="C85" s="63" t="str">
        <f>IF(C77&gt;"",C77,"")</f>
        <v>Södergård Patrik</v>
      </c>
      <c r="D85" s="63" t="str">
        <f>IF(G78&gt;"",G78,"")</f>
        <v>Niskanen Samu</v>
      </c>
      <c r="E85" s="64"/>
      <c r="F85" s="65"/>
      <c r="G85" s="65"/>
      <c r="H85" s="65"/>
      <c r="I85" s="65"/>
      <c r="J85" s="65"/>
      <c r="K85" s="66" t="str">
        <f>IF(ISBLANK(F85),"",COUNTIF(F85:J85,"&gt;=0"))</f>
        <v/>
      </c>
      <c r="L85" s="66" t="str">
        <f>IF(ISBLANK(F85),"",(IF(LEFT(F85,1)="-",1,0)+IF(LEFT(G85,1)="-",1,0)+IF(LEFT(H85,1)="-",1,0)+IF(LEFT(I85,1)="-",1,0)+IF(LEFT(J85,1)="-",1,0)))</f>
        <v/>
      </c>
      <c r="M85" s="67" t="str">
        <f t="shared" si="5"/>
        <v/>
      </c>
      <c r="N85" s="67" t="str">
        <f t="shared" si="6"/>
        <v/>
      </c>
    </row>
    <row r="86" spans="1:14">
      <c r="A86" s="56"/>
      <c r="B86" s="88" t="s">
        <v>68</v>
      </c>
      <c r="C86" s="63" t="str">
        <f>IF(C78&gt;"",C78,"")</f>
        <v>Girlea Mihai</v>
      </c>
      <c r="D86" s="63" t="str">
        <f>IF(G77&gt;"",G77,"")</f>
        <v>Kokkonen Noel</v>
      </c>
      <c r="E86" s="64"/>
      <c r="F86" s="65"/>
      <c r="G86" s="65"/>
      <c r="H86" s="65"/>
      <c r="I86" s="65"/>
      <c r="J86" s="65"/>
      <c r="K86" s="66" t="str">
        <f>IF(ISBLANK(F86),"",COUNTIF(F86:J86,"&gt;=0"))</f>
        <v/>
      </c>
      <c r="L86" s="66" t="str">
        <f>IF(ISBLANK(F86),"",(IF(LEFT(F86,1)="-",1,0)+IF(LEFT(G86,1)="-",1,0)+IF(LEFT(H86,1)="-",1,0)+IF(LEFT(I86,1)="-",1,0)+IF(LEFT(J86,1)="-",1,0)))</f>
        <v/>
      </c>
      <c r="M86" s="67" t="str">
        <f t="shared" si="5"/>
        <v/>
      </c>
      <c r="N86" s="67" t="str">
        <f t="shared" si="6"/>
        <v/>
      </c>
    </row>
    <row r="87" spans="1:14">
      <c r="A87" s="56"/>
      <c r="B87" s="76"/>
      <c r="C87" s="75"/>
      <c r="D87" s="75"/>
      <c r="E87" s="75"/>
      <c r="F87" s="75"/>
      <c r="G87" s="75"/>
      <c r="H87" s="75"/>
      <c r="I87" s="115" t="s">
        <v>24</v>
      </c>
      <c r="J87" s="115"/>
      <c r="K87" s="68">
        <f>SUM(K82:K86)</f>
        <v>9</v>
      </c>
      <c r="L87" s="68">
        <f>SUM(L82:L86)</f>
        <v>1</v>
      </c>
      <c r="M87" s="68">
        <f>SUM(M82:M86)</f>
        <v>3</v>
      </c>
      <c r="N87" s="89">
        <f>SUM(N82:N86)</f>
        <v>0</v>
      </c>
    </row>
    <row r="88" spans="1:14">
      <c r="A88" s="56"/>
      <c r="B88" s="76" t="s">
        <v>69</v>
      </c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86"/>
    </row>
    <row r="89" spans="1:14">
      <c r="A89" s="56"/>
      <c r="B89" s="76" t="s">
        <v>70</v>
      </c>
      <c r="C89" s="75"/>
      <c r="D89" s="75" t="s">
        <v>71</v>
      </c>
      <c r="E89" s="75"/>
      <c r="F89" s="75"/>
      <c r="G89" s="75" t="s">
        <v>6</v>
      </c>
      <c r="H89" s="75"/>
      <c r="I89" s="75"/>
      <c r="J89" s="75" t="s">
        <v>72</v>
      </c>
      <c r="K89" s="75"/>
      <c r="L89" s="75"/>
      <c r="M89" s="75"/>
      <c r="N89" s="86"/>
    </row>
    <row r="90" spans="1:14" ht="15" thickBot="1">
      <c r="A90" s="56"/>
      <c r="B90" s="76"/>
      <c r="C90" s="75"/>
      <c r="D90" s="75"/>
      <c r="E90" s="75"/>
      <c r="F90" s="75"/>
      <c r="G90" s="75"/>
      <c r="H90" s="75"/>
      <c r="I90" s="75"/>
      <c r="J90" s="116" t="str">
        <f>IF(M87=3,C76,IF(N87=3,G76,""))</f>
        <v>PT Jyväskylä 1</v>
      </c>
      <c r="K90" s="116"/>
      <c r="L90" s="116"/>
      <c r="M90" s="116"/>
      <c r="N90" s="117"/>
    </row>
    <row r="91" spans="1:14">
      <c r="A91" s="56"/>
      <c r="B91" s="118" t="s">
        <v>77</v>
      </c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20"/>
    </row>
    <row r="92" spans="1:14">
      <c r="A92" s="56"/>
      <c r="B92" s="121"/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3"/>
    </row>
    <row r="93" spans="1:14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</row>
    <row r="94" spans="1:14">
      <c r="A94" s="56"/>
      <c r="B94" s="70"/>
      <c r="C94" s="71"/>
      <c r="D94" s="71"/>
      <c r="E94" s="71"/>
      <c r="F94" s="134" t="s">
        <v>48</v>
      </c>
      <c r="G94" s="134"/>
      <c r="H94" s="135" t="s">
        <v>18</v>
      </c>
      <c r="I94" s="135"/>
      <c r="J94" s="135"/>
      <c r="K94" s="135"/>
      <c r="L94" s="135"/>
      <c r="M94" s="135"/>
      <c r="N94" s="136"/>
    </row>
    <row r="95" spans="1:14">
      <c r="A95" s="56"/>
      <c r="B95" s="72"/>
      <c r="C95" s="73" t="s">
        <v>73</v>
      </c>
      <c r="D95" s="74"/>
      <c r="E95" s="75"/>
      <c r="F95" s="137" t="s">
        <v>49</v>
      </c>
      <c r="G95" s="137"/>
      <c r="H95" s="138" t="s">
        <v>5</v>
      </c>
      <c r="I95" s="138"/>
      <c r="J95" s="138"/>
      <c r="K95" s="138"/>
      <c r="L95" s="138"/>
      <c r="M95" s="138"/>
      <c r="N95" s="139"/>
    </row>
    <row r="96" spans="1:14">
      <c r="A96" s="56"/>
      <c r="B96" s="76"/>
      <c r="C96" s="77"/>
      <c r="D96" s="75"/>
      <c r="E96" s="75"/>
      <c r="F96" s="137" t="s">
        <v>50</v>
      </c>
      <c r="G96" s="137"/>
      <c r="H96" s="140" t="s">
        <v>79</v>
      </c>
      <c r="I96" s="140"/>
      <c r="J96" s="140"/>
      <c r="K96" s="140"/>
      <c r="L96" s="140"/>
      <c r="M96" s="140"/>
      <c r="N96" s="141"/>
    </row>
    <row r="97" spans="1:14" ht="15" thickBot="1">
      <c r="A97" s="56"/>
      <c r="B97" s="72"/>
      <c r="C97" s="74"/>
      <c r="D97" s="75"/>
      <c r="E97" s="75"/>
      <c r="F97" s="124" t="s">
        <v>51</v>
      </c>
      <c r="G97" s="124"/>
      <c r="H97" s="125">
        <v>45003</v>
      </c>
      <c r="I97" s="125"/>
      <c r="J97" s="125"/>
      <c r="K97" s="69" t="s">
        <v>52</v>
      </c>
      <c r="L97" s="126"/>
      <c r="M97" s="126"/>
      <c r="N97" s="127"/>
    </row>
    <row r="98" spans="1:14" ht="15" thickTop="1">
      <c r="A98" s="56"/>
      <c r="B98" s="78"/>
      <c r="C98" s="75"/>
      <c r="D98" s="75"/>
      <c r="E98" s="75"/>
      <c r="F98" s="79"/>
      <c r="G98" s="75"/>
      <c r="H98" s="75"/>
      <c r="I98" s="58"/>
      <c r="J98" s="58"/>
      <c r="K98" s="58"/>
      <c r="L98" s="58"/>
      <c r="M98" s="58"/>
      <c r="N98" s="80"/>
    </row>
    <row r="99" spans="1:14" ht="15" thickBot="1">
      <c r="A99" s="56"/>
      <c r="B99" s="81" t="s">
        <v>53</v>
      </c>
      <c r="C99" s="128" t="s">
        <v>10</v>
      </c>
      <c r="D99" s="128"/>
      <c r="E99" s="59"/>
      <c r="F99" s="110" t="s">
        <v>54</v>
      </c>
      <c r="G99" s="129" t="s">
        <v>32</v>
      </c>
      <c r="H99" s="129"/>
      <c r="I99" s="129"/>
      <c r="J99" s="129"/>
      <c r="K99" s="129"/>
      <c r="L99" s="129"/>
      <c r="M99" s="129"/>
      <c r="N99" s="130"/>
    </row>
    <row r="100" spans="1:14">
      <c r="A100" s="56"/>
      <c r="B100" s="82" t="s">
        <v>55</v>
      </c>
      <c r="C100" s="131" t="s">
        <v>173</v>
      </c>
      <c r="D100" s="131"/>
      <c r="E100" s="60"/>
      <c r="F100" s="83" t="s">
        <v>56</v>
      </c>
      <c r="G100" s="132" t="s">
        <v>141</v>
      </c>
      <c r="H100" s="132"/>
      <c r="I100" s="132"/>
      <c r="J100" s="132"/>
      <c r="K100" s="132"/>
      <c r="L100" s="132"/>
      <c r="M100" s="132"/>
      <c r="N100" s="133"/>
    </row>
    <row r="101" spans="1:14">
      <c r="A101" s="56"/>
      <c r="B101" s="84" t="s">
        <v>57</v>
      </c>
      <c r="C101" s="111" t="s">
        <v>174</v>
      </c>
      <c r="D101" s="111"/>
      <c r="E101" s="60"/>
      <c r="F101" s="61" t="s">
        <v>58</v>
      </c>
      <c r="G101" s="112" t="s">
        <v>140</v>
      </c>
      <c r="H101" s="112"/>
      <c r="I101" s="112"/>
      <c r="J101" s="112"/>
      <c r="K101" s="112"/>
      <c r="L101" s="112"/>
      <c r="M101" s="112"/>
      <c r="N101" s="113"/>
    </row>
    <row r="102" spans="1:14">
      <c r="A102" s="56"/>
      <c r="B102" s="84" t="s">
        <v>59</v>
      </c>
      <c r="C102" s="111" t="s">
        <v>175</v>
      </c>
      <c r="D102" s="111"/>
      <c r="E102" s="60"/>
      <c r="F102" s="62" t="s">
        <v>60</v>
      </c>
      <c r="G102" s="112" t="s">
        <v>139</v>
      </c>
      <c r="H102" s="112"/>
      <c r="I102" s="112"/>
      <c r="J102" s="112"/>
      <c r="K102" s="112"/>
      <c r="L102" s="112"/>
      <c r="M102" s="112"/>
      <c r="N102" s="113"/>
    </row>
    <row r="103" spans="1:14">
      <c r="A103" s="56"/>
      <c r="B103" s="76"/>
      <c r="C103" s="75"/>
      <c r="D103" s="75"/>
      <c r="E103" s="75"/>
      <c r="F103" s="79"/>
      <c r="G103" s="79"/>
      <c r="H103" s="79"/>
      <c r="I103" s="79"/>
      <c r="J103" s="75"/>
      <c r="K103" s="75"/>
      <c r="L103" s="75"/>
      <c r="M103" s="85"/>
      <c r="N103" s="86"/>
    </row>
    <row r="104" spans="1:14">
      <c r="A104" s="56"/>
      <c r="B104" s="100" t="s">
        <v>61</v>
      </c>
      <c r="C104" s="75"/>
      <c r="D104" s="75"/>
      <c r="E104" s="75"/>
      <c r="F104" s="61">
        <v>1</v>
      </c>
      <c r="G104" s="61">
        <v>2</v>
      </c>
      <c r="H104" s="61">
        <v>3</v>
      </c>
      <c r="I104" s="61">
        <v>4</v>
      </c>
      <c r="J104" s="61">
        <v>5</v>
      </c>
      <c r="K104" s="114" t="s">
        <v>2</v>
      </c>
      <c r="L104" s="114"/>
      <c r="M104" s="61" t="s">
        <v>62</v>
      </c>
      <c r="N104" s="87" t="s">
        <v>63</v>
      </c>
    </row>
    <row r="105" spans="1:14">
      <c r="A105" s="56"/>
      <c r="B105" s="88" t="s">
        <v>64</v>
      </c>
      <c r="C105" s="63" t="str">
        <f>IF(C100&gt;"",C100,"")</f>
        <v>Perkkiö Lenni</v>
      </c>
      <c r="D105" s="63" t="str">
        <f>IF(G100&gt;"",G100,"")</f>
        <v>Leppänen Konsta</v>
      </c>
      <c r="E105" s="64"/>
      <c r="F105" s="65">
        <v>-7</v>
      </c>
      <c r="G105" s="65">
        <v>5</v>
      </c>
      <c r="H105" s="65">
        <v>7</v>
      </c>
      <c r="I105" s="65">
        <v>5</v>
      </c>
      <c r="J105" s="65"/>
      <c r="K105" s="66">
        <f>IF(ISBLANK(F105),"",COUNTIF(F105:J105,"&gt;=0"))</f>
        <v>3</v>
      </c>
      <c r="L105" s="66">
        <f>IF(ISBLANK(F105),"",(IF(LEFT(F105,1)="-",1,0)+IF(LEFT(G105,1)="-",1,0)+IF(LEFT(H105,1)="-",1,0)+IF(LEFT(I105,1)="-",1,0)+IF(LEFT(J105,1)="-",1,0)))</f>
        <v>1</v>
      </c>
      <c r="M105" s="67">
        <f t="shared" ref="M105:M109" si="7">IF(K105=3,1,"")</f>
        <v>1</v>
      </c>
      <c r="N105" s="67" t="str">
        <f t="shared" ref="N105:N109" si="8">IF(L105=3,1,"")</f>
        <v/>
      </c>
    </row>
    <row r="106" spans="1:14">
      <c r="A106" s="56"/>
      <c r="B106" s="88" t="s">
        <v>65</v>
      </c>
      <c r="C106" s="63" t="str">
        <f>IF(C101&gt;"",C101,"")</f>
        <v>Mäkelä Eetu</v>
      </c>
      <c r="D106" s="63" t="str">
        <f>IF(G101&gt;"",G101,"")</f>
        <v>Niskanen Samu</v>
      </c>
      <c r="E106" s="64"/>
      <c r="F106" s="65">
        <v>8</v>
      </c>
      <c r="G106" s="65">
        <v>6</v>
      </c>
      <c r="H106" s="65">
        <v>8</v>
      </c>
      <c r="I106" s="65"/>
      <c r="J106" s="65"/>
      <c r="K106" s="66">
        <f>IF(ISBLANK(F106),"",COUNTIF(F106:J106,"&gt;=0"))</f>
        <v>3</v>
      </c>
      <c r="L106" s="66">
        <f>IF(ISBLANK(F106),"",(IF(LEFT(F106,1)="-",1,0)+IF(LEFT(G106,1)="-",1,0)+IF(LEFT(H106,1)="-",1,0)+IF(LEFT(I106,1)="-",1,0)+IF(LEFT(J106,1)="-",1,0)))</f>
        <v>0</v>
      </c>
      <c r="M106" s="67">
        <f t="shared" si="7"/>
        <v>1</v>
      </c>
      <c r="N106" s="67" t="str">
        <f t="shared" si="8"/>
        <v/>
      </c>
    </row>
    <row r="107" spans="1:14">
      <c r="A107" s="56"/>
      <c r="B107" s="88" t="s">
        <v>66</v>
      </c>
      <c r="C107" s="63" t="str">
        <f>IF(C102&gt;"",C102,"")</f>
        <v>Niemelä Konsta</v>
      </c>
      <c r="D107" s="63" t="str">
        <f>IF(G102&gt;"",G102,"")</f>
        <v>Kokkonen Noel</v>
      </c>
      <c r="E107" s="64"/>
      <c r="F107" s="65">
        <v>6</v>
      </c>
      <c r="G107" s="65">
        <v>6</v>
      </c>
      <c r="H107" s="65">
        <v>8</v>
      </c>
      <c r="I107" s="65"/>
      <c r="J107" s="65"/>
      <c r="K107" s="66">
        <f>IF(ISBLANK(F107),"",COUNTIF(F107:J107,"&gt;=0"))</f>
        <v>3</v>
      </c>
      <c r="L107" s="66">
        <f>IF(ISBLANK(F107),"",(IF(LEFT(F107,1)="-",1,0)+IF(LEFT(G107,1)="-",1,0)+IF(LEFT(H107,1)="-",1,0)+IF(LEFT(I107,1)="-",1,0)+IF(LEFT(J107,1)="-",1,0)))</f>
        <v>0</v>
      </c>
      <c r="M107" s="67">
        <f t="shared" si="7"/>
        <v>1</v>
      </c>
      <c r="N107" s="67" t="str">
        <f t="shared" si="8"/>
        <v/>
      </c>
    </row>
    <row r="108" spans="1:14">
      <c r="A108" s="56"/>
      <c r="B108" s="88" t="s">
        <v>67</v>
      </c>
      <c r="C108" s="63" t="str">
        <f>IF(C100&gt;"",C100,"")</f>
        <v>Perkkiö Lenni</v>
      </c>
      <c r="D108" s="63" t="str">
        <f>IF(G101&gt;"",G101,"")</f>
        <v>Niskanen Samu</v>
      </c>
      <c r="E108" s="64"/>
      <c r="F108" s="65"/>
      <c r="G108" s="65"/>
      <c r="H108" s="65"/>
      <c r="I108" s="65"/>
      <c r="J108" s="65"/>
      <c r="K108" s="66" t="str">
        <f>IF(ISBLANK(F108),"",COUNTIF(F108:J108,"&gt;=0"))</f>
        <v/>
      </c>
      <c r="L108" s="66" t="str">
        <f>IF(ISBLANK(F108),"",(IF(LEFT(F108,1)="-",1,0)+IF(LEFT(G108,1)="-",1,0)+IF(LEFT(H108,1)="-",1,0)+IF(LEFT(I108,1)="-",1,0)+IF(LEFT(J108,1)="-",1,0)))</f>
        <v/>
      </c>
      <c r="M108" s="67" t="str">
        <f t="shared" si="7"/>
        <v/>
      </c>
      <c r="N108" s="67" t="str">
        <f t="shared" si="8"/>
        <v/>
      </c>
    </row>
    <row r="109" spans="1:14">
      <c r="A109" s="56"/>
      <c r="B109" s="88" t="s">
        <v>68</v>
      </c>
      <c r="C109" s="63" t="str">
        <f>IF(C101&gt;"",C101,"")</f>
        <v>Mäkelä Eetu</v>
      </c>
      <c r="D109" s="63" t="str">
        <f>IF(G100&gt;"",G100,"")</f>
        <v>Leppänen Konsta</v>
      </c>
      <c r="E109" s="64"/>
      <c r="F109" s="65"/>
      <c r="G109" s="65"/>
      <c r="H109" s="65"/>
      <c r="I109" s="65"/>
      <c r="J109" s="65"/>
      <c r="K109" s="66" t="str">
        <f>IF(ISBLANK(F109),"",COUNTIF(F109:J109,"&gt;=0"))</f>
        <v/>
      </c>
      <c r="L109" s="66" t="str">
        <f>IF(ISBLANK(F109),"",(IF(LEFT(F109,1)="-",1,0)+IF(LEFT(G109,1)="-",1,0)+IF(LEFT(H109,1)="-",1,0)+IF(LEFT(I109,1)="-",1,0)+IF(LEFT(J109,1)="-",1,0)))</f>
        <v/>
      </c>
      <c r="M109" s="67" t="str">
        <f t="shared" si="7"/>
        <v/>
      </c>
      <c r="N109" s="67" t="str">
        <f t="shared" si="8"/>
        <v/>
      </c>
    </row>
    <row r="110" spans="1:14">
      <c r="A110" s="56"/>
      <c r="B110" s="76"/>
      <c r="C110" s="75"/>
      <c r="D110" s="75"/>
      <c r="E110" s="75"/>
      <c r="F110" s="75"/>
      <c r="G110" s="75"/>
      <c r="H110" s="75"/>
      <c r="I110" s="115" t="s">
        <v>24</v>
      </c>
      <c r="J110" s="115"/>
      <c r="K110" s="68">
        <f>SUM(K105:K109)</f>
        <v>9</v>
      </c>
      <c r="L110" s="68">
        <f>SUM(L105:L109)</f>
        <v>1</v>
      </c>
      <c r="M110" s="68">
        <f>SUM(M105:M109)</f>
        <v>3</v>
      </c>
      <c r="N110" s="89">
        <f>SUM(N105:N109)</f>
        <v>0</v>
      </c>
    </row>
    <row r="111" spans="1:14">
      <c r="A111" s="56"/>
      <c r="B111" s="76" t="s">
        <v>69</v>
      </c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86"/>
    </row>
    <row r="112" spans="1:14">
      <c r="A112" s="56"/>
      <c r="B112" s="76" t="s">
        <v>70</v>
      </c>
      <c r="C112" s="75"/>
      <c r="D112" s="75" t="s">
        <v>71</v>
      </c>
      <c r="E112" s="75"/>
      <c r="F112" s="75"/>
      <c r="G112" s="75" t="s">
        <v>6</v>
      </c>
      <c r="H112" s="75"/>
      <c r="I112" s="75"/>
      <c r="J112" s="75" t="s">
        <v>72</v>
      </c>
      <c r="K112" s="75"/>
      <c r="L112" s="75"/>
      <c r="M112" s="75"/>
      <c r="N112" s="86"/>
    </row>
    <row r="113" spans="1:14" ht="15" thickBot="1">
      <c r="A113" s="56"/>
      <c r="B113" s="76"/>
      <c r="C113" s="75"/>
      <c r="D113" s="75"/>
      <c r="E113" s="75"/>
      <c r="F113" s="75"/>
      <c r="G113" s="75"/>
      <c r="H113" s="75"/>
      <c r="I113" s="75"/>
      <c r="J113" s="116" t="str">
        <f>IF(M110=3,C99,IF(N110=3,G99,""))</f>
        <v>OPT-86 2</v>
      </c>
      <c r="K113" s="116"/>
      <c r="L113" s="116"/>
      <c r="M113" s="116"/>
      <c r="N113" s="117"/>
    </row>
    <row r="114" spans="1:14">
      <c r="A114" s="56"/>
      <c r="B114" s="118" t="s">
        <v>77</v>
      </c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120"/>
    </row>
    <row r="115" spans="1:14">
      <c r="A115" s="56"/>
      <c r="B115" s="121"/>
      <c r="C115" s="122"/>
      <c r="D115" s="122"/>
      <c r="E115" s="122"/>
      <c r="F115" s="122"/>
      <c r="G115" s="122"/>
      <c r="H115" s="122"/>
      <c r="I115" s="122"/>
      <c r="J115" s="122"/>
      <c r="K115" s="122"/>
      <c r="L115" s="122"/>
      <c r="M115" s="122"/>
      <c r="N115" s="123"/>
    </row>
    <row r="116" spans="1:14">
      <c r="A116" s="56"/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</row>
    <row r="117" spans="1:14">
      <c r="A117" s="56"/>
      <c r="B117" s="70"/>
      <c r="C117" s="71"/>
      <c r="D117" s="71"/>
      <c r="E117" s="71"/>
      <c r="F117" s="134" t="s">
        <v>48</v>
      </c>
      <c r="G117" s="134"/>
      <c r="H117" s="135" t="s">
        <v>18</v>
      </c>
      <c r="I117" s="135"/>
      <c r="J117" s="135"/>
      <c r="K117" s="135"/>
      <c r="L117" s="135"/>
      <c r="M117" s="135"/>
      <c r="N117" s="136"/>
    </row>
    <row r="118" spans="1:14">
      <c r="A118" s="56"/>
      <c r="B118" s="72"/>
      <c r="C118" s="73" t="s">
        <v>73</v>
      </c>
      <c r="D118" s="74"/>
      <c r="E118" s="75"/>
      <c r="F118" s="137" t="s">
        <v>49</v>
      </c>
      <c r="G118" s="137"/>
      <c r="H118" s="138" t="s">
        <v>5</v>
      </c>
      <c r="I118" s="138"/>
      <c r="J118" s="138"/>
      <c r="K118" s="138"/>
      <c r="L118" s="138"/>
      <c r="M118" s="138"/>
      <c r="N118" s="139"/>
    </row>
    <row r="119" spans="1:14">
      <c r="A119" s="56"/>
      <c r="B119" s="76"/>
      <c r="C119" s="77"/>
      <c r="D119" s="75"/>
      <c r="E119" s="75"/>
      <c r="F119" s="137" t="s">
        <v>50</v>
      </c>
      <c r="G119" s="137"/>
      <c r="H119" s="140" t="s">
        <v>80</v>
      </c>
      <c r="I119" s="140"/>
      <c r="J119" s="140"/>
      <c r="K119" s="140"/>
      <c r="L119" s="140"/>
      <c r="M119" s="140"/>
      <c r="N119" s="141"/>
    </row>
    <row r="120" spans="1:14" ht="15" thickBot="1">
      <c r="A120" s="56"/>
      <c r="B120" s="72"/>
      <c r="C120" s="74"/>
      <c r="D120" s="75"/>
      <c r="E120" s="75"/>
      <c r="F120" s="124" t="s">
        <v>51</v>
      </c>
      <c r="G120" s="124"/>
      <c r="H120" s="125">
        <v>45003</v>
      </c>
      <c r="I120" s="125"/>
      <c r="J120" s="125"/>
      <c r="K120" s="69" t="s">
        <v>52</v>
      </c>
      <c r="L120" s="126"/>
      <c r="M120" s="126"/>
      <c r="N120" s="127"/>
    </row>
    <row r="121" spans="1:14" ht="15" thickTop="1">
      <c r="A121" s="56"/>
      <c r="B121" s="78"/>
      <c r="C121" s="75"/>
      <c r="D121" s="75"/>
      <c r="E121" s="75"/>
      <c r="F121" s="79"/>
      <c r="G121" s="75"/>
      <c r="H121" s="75"/>
      <c r="I121" s="58"/>
      <c r="J121" s="58"/>
      <c r="K121" s="58"/>
      <c r="L121" s="58"/>
      <c r="M121" s="58"/>
      <c r="N121" s="80"/>
    </row>
    <row r="122" spans="1:14" ht="15" thickBot="1">
      <c r="A122" s="56"/>
      <c r="B122" s="81" t="s">
        <v>53</v>
      </c>
      <c r="C122" s="128" t="s">
        <v>10</v>
      </c>
      <c r="D122" s="128"/>
      <c r="E122" s="59"/>
      <c r="F122" s="110" t="s">
        <v>54</v>
      </c>
      <c r="G122" s="129" t="s">
        <v>31</v>
      </c>
      <c r="H122" s="129"/>
      <c r="I122" s="129"/>
      <c r="J122" s="129"/>
      <c r="K122" s="129"/>
      <c r="L122" s="129"/>
      <c r="M122" s="129"/>
      <c r="N122" s="130"/>
    </row>
    <row r="123" spans="1:14">
      <c r="A123" s="56"/>
      <c r="B123" s="82" t="s">
        <v>55</v>
      </c>
      <c r="C123" s="131" t="s">
        <v>173</v>
      </c>
      <c r="D123" s="131"/>
      <c r="E123" s="60"/>
      <c r="F123" s="83" t="s">
        <v>56</v>
      </c>
      <c r="G123" s="132" t="s">
        <v>137</v>
      </c>
      <c r="H123" s="132"/>
      <c r="I123" s="132"/>
      <c r="J123" s="132"/>
      <c r="K123" s="132"/>
      <c r="L123" s="132"/>
      <c r="M123" s="132"/>
      <c r="N123" s="133"/>
    </row>
    <row r="124" spans="1:14">
      <c r="A124" s="56"/>
      <c r="B124" s="84" t="s">
        <v>57</v>
      </c>
      <c r="C124" s="111" t="s">
        <v>174</v>
      </c>
      <c r="D124" s="111"/>
      <c r="E124" s="60"/>
      <c r="F124" s="61" t="s">
        <v>58</v>
      </c>
      <c r="G124" s="112" t="s">
        <v>136</v>
      </c>
      <c r="H124" s="112"/>
      <c r="I124" s="112"/>
      <c r="J124" s="112"/>
      <c r="K124" s="112"/>
      <c r="L124" s="112"/>
      <c r="M124" s="112"/>
      <c r="N124" s="113"/>
    </row>
    <row r="125" spans="1:14">
      <c r="A125" s="56"/>
      <c r="B125" s="84" t="s">
        <v>59</v>
      </c>
      <c r="C125" s="111" t="s">
        <v>175</v>
      </c>
      <c r="D125" s="111"/>
      <c r="E125" s="60"/>
      <c r="F125" s="62" t="s">
        <v>60</v>
      </c>
      <c r="G125" s="112" t="s">
        <v>138</v>
      </c>
      <c r="H125" s="112"/>
      <c r="I125" s="112"/>
      <c r="J125" s="112"/>
      <c r="K125" s="112"/>
      <c r="L125" s="112"/>
      <c r="M125" s="112"/>
      <c r="N125" s="113"/>
    </row>
    <row r="126" spans="1:14">
      <c r="A126" s="56"/>
      <c r="B126" s="76"/>
      <c r="C126" s="75"/>
      <c r="D126" s="75"/>
      <c r="E126" s="75"/>
      <c r="F126" s="79"/>
      <c r="G126" s="79"/>
      <c r="H126" s="79"/>
      <c r="I126" s="79"/>
      <c r="J126" s="75"/>
      <c r="K126" s="75"/>
      <c r="L126" s="75"/>
      <c r="M126" s="85"/>
      <c r="N126" s="86"/>
    </row>
    <row r="127" spans="1:14">
      <c r="A127" s="56"/>
      <c r="B127" s="100" t="s">
        <v>61</v>
      </c>
      <c r="C127" s="75"/>
      <c r="D127" s="75"/>
      <c r="E127" s="75"/>
      <c r="F127" s="61">
        <v>1</v>
      </c>
      <c r="G127" s="61">
        <v>2</v>
      </c>
      <c r="H127" s="61">
        <v>3</v>
      </c>
      <c r="I127" s="61">
        <v>4</v>
      </c>
      <c r="J127" s="61">
        <v>5</v>
      </c>
      <c r="K127" s="114" t="s">
        <v>2</v>
      </c>
      <c r="L127" s="114"/>
      <c r="M127" s="61" t="s">
        <v>62</v>
      </c>
      <c r="N127" s="87" t="s">
        <v>63</v>
      </c>
    </row>
    <row r="128" spans="1:14">
      <c r="A128" s="56"/>
      <c r="B128" s="88" t="s">
        <v>64</v>
      </c>
      <c r="C128" s="63" t="str">
        <f>IF(C123&gt;"",C123,"")</f>
        <v>Perkkiö Lenni</v>
      </c>
      <c r="D128" s="63" t="str">
        <f>IF(G123&gt;"",G123,"")</f>
        <v>Girlea Mihai</v>
      </c>
      <c r="E128" s="64"/>
      <c r="F128" s="65">
        <v>-7</v>
      </c>
      <c r="G128" s="65">
        <v>-7</v>
      </c>
      <c r="H128" s="65">
        <v>6</v>
      </c>
      <c r="I128" s="65">
        <v>-7</v>
      </c>
      <c r="J128" s="65"/>
      <c r="K128" s="66">
        <f>IF(ISBLANK(F128),"",COUNTIF(F128:J128,"&gt;=0"))</f>
        <v>1</v>
      </c>
      <c r="L128" s="66">
        <f>IF(ISBLANK(F128),"",(IF(LEFT(F128,1)="-",1,0)+IF(LEFT(G128,1)="-",1,0)+IF(LEFT(H128,1)="-",1,0)+IF(LEFT(I128,1)="-",1,0)+IF(LEFT(J128,1)="-",1,0)))</f>
        <v>3</v>
      </c>
      <c r="M128" s="67" t="str">
        <f t="shared" ref="M128:M132" si="9">IF(K128=3,1,"")</f>
        <v/>
      </c>
      <c r="N128" s="67">
        <f t="shared" ref="N128:N132" si="10">IF(L128=3,1,"")</f>
        <v>1</v>
      </c>
    </row>
    <row r="129" spans="1:14">
      <c r="A129" s="56"/>
      <c r="B129" s="88" t="s">
        <v>65</v>
      </c>
      <c r="C129" s="63" t="str">
        <f>IF(C124&gt;"",C124,"")</f>
        <v>Mäkelä Eetu</v>
      </c>
      <c r="D129" s="63" t="str">
        <f>IF(G124&gt;"",G124,"")</f>
        <v>Södergård Patrik</v>
      </c>
      <c r="E129" s="64"/>
      <c r="F129" s="65">
        <v>-10</v>
      </c>
      <c r="G129" s="65">
        <v>6</v>
      </c>
      <c r="H129" s="65">
        <v>-4</v>
      </c>
      <c r="I129" s="65">
        <v>-12</v>
      </c>
      <c r="J129" s="65"/>
      <c r="K129" s="66">
        <f>IF(ISBLANK(F129),"",COUNTIF(F129:J129,"&gt;=0"))</f>
        <v>1</v>
      </c>
      <c r="L129" s="66">
        <f>IF(ISBLANK(F129),"",(IF(LEFT(F129,1)="-",1,0)+IF(LEFT(G129,1)="-",1,0)+IF(LEFT(H129,1)="-",1,0)+IF(LEFT(I129,1)="-",1,0)+IF(LEFT(J129,1)="-",1,0)))</f>
        <v>3</v>
      </c>
      <c r="M129" s="67" t="str">
        <f t="shared" si="9"/>
        <v/>
      </c>
      <c r="N129" s="67">
        <f t="shared" si="10"/>
        <v>1</v>
      </c>
    </row>
    <row r="130" spans="1:14">
      <c r="A130" s="56"/>
      <c r="B130" s="88" t="s">
        <v>66</v>
      </c>
      <c r="C130" s="63" t="str">
        <f>IF(C125&gt;"",C125,"")</f>
        <v>Niemelä Konsta</v>
      </c>
      <c r="D130" s="63" t="str">
        <f>IF(G125&gt;"",G125,"")</f>
        <v>Kemppainen Lenni</v>
      </c>
      <c r="E130" s="64"/>
      <c r="F130" s="65">
        <v>9</v>
      </c>
      <c r="G130" s="65">
        <v>-10</v>
      </c>
      <c r="H130" s="65">
        <v>2</v>
      </c>
      <c r="I130" s="65">
        <v>6</v>
      </c>
      <c r="J130" s="65"/>
      <c r="K130" s="66">
        <f>IF(ISBLANK(F130),"",COUNTIF(F130:J130,"&gt;=0"))</f>
        <v>3</v>
      </c>
      <c r="L130" s="66">
        <f>IF(ISBLANK(F130),"",(IF(LEFT(F130,1)="-",1,0)+IF(LEFT(G130,1)="-",1,0)+IF(LEFT(H130,1)="-",1,0)+IF(LEFT(I130,1)="-",1,0)+IF(LEFT(J130,1)="-",1,0)))</f>
        <v>1</v>
      </c>
      <c r="M130" s="67">
        <f t="shared" si="9"/>
        <v>1</v>
      </c>
      <c r="N130" s="67" t="str">
        <f t="shared" si="10"/>
        <v/>
      </c>
    </row>
    <row r="131" spans="1:14">
      <c r="A131" s="56"/>
      <c r="B131" s="88" t="s">
        <v>67</v>
      </c>
      <c r="C131" s="63" t="str">
        <f>IF(C123&gt;"",C123,"")</f>
        <v>Perkkiö Lenni</v>
      </c>
      <c r="D131" s="63" t="str">
        <f>IF(G124&gt;"",G124,"")</f>
        <v>Södergård Patrik</v>
      </c>
      <c r="E131" s="64"/>
      <c r="F131" s="65">
        <v>-9</v>
      </c>
      <c r="G131" s="65">
        <v>-9</v>
      </c>
      <c r="H131" s="65">
        <v>7</v>
      </c>
      <c r="I131" s="65">
        <v>-10</v>
      </c>
      <c r="J131" s="65"/>
      <c r="K131" s="66">
        <f>IF(ISBLANK(F131),"",COUNTIF(F131:J131,"&gt;=0"))</f>
        <v>1</v>
      </c>
      <c r="L131" s="66">
        <f>IF(ISBLANK(F131),"",(IF(LEFT(F131,1)="-",1,0)+IF(LEFT(G131,1)="-",1,0)+IF(LEFT(H131,1)="-",1,0)+IF(LEFT(I131,1)="-",1,0)+IF(LEFT(J131,1)="-",1,0)))</f>
        <v>3</v>
      </c>
      <c r="M131" s="67" t="str">
        <f t="shared" si="9"/>
        <v/>
      </c>
      <c r="N131" s="67">
        <f t="shared" si="10"/>
        <v>1</v>
      </c>
    </row>
    <row r="132" spans="1:14">
      <c r="A132" s="56"/>
      <c r="B132" s="88" t="s">
        <v>68</v>
      </c>
      <c r="C132" s="63" t="str">
        <f>IF(C124&gt;"",C124,"")</f>
        <v>Mäkelä Eetu</v>
      </c>
      <c r="D132" s="63" t="str">
        <f>IF(G123&gt;"",G123,"")</f>
        <v>Girlea Mihai</v>
      </c>
      <c r="E132" s="64"/>
      <c r="F132" s="65"/>
      <c r="G132" s="65"/>
      <c r="H132" s="65"/>
      <c r="I132" s="65"/>
      <c r="J132" s="65"/>
      <c r="K132" s="66" t="str">
        <f>IF(ISBLANK(F132),"",COUNTIF(F132:J132,"&gt;=0"))</f>
        <v/>
      </c>
      <c r="L132" s="66" t="str">
        <f>IF(ISBLANK(F132),"",(IF(LEFT(F132,1)="-",1,0)+IF(LEFT(G132,1)="-",1,0)+IF(LEFT(H132,1)="-",1,0)+IF(LEFT(I132,1)="-",1,0)+IF(LEFT(J132,1)="-",1,0)))</f>
        <v/>
      </c>
      <c r="M132" s="67" t="str">
        <f t="shared" si="9"/>
        <v/>
      </c>
      <c r="N132" s="67" t="str">
        <f t="shared" si="10"/>
        <v/>
      </c>
    </row>
    <row r="133" spans="1:14">
      <c r="A133" s="56"/>
      <c r="B133" s="76"/>
      <c r="C133" s="75"/>
      <c r="D133" s="75"/>
      <c r="E133" s="75"/>
      <c r="F133" s="75"/>
      <c r="G133" s="75"/>
      <c r="H133" s="75"/>
      <c r="I133" s="115" t="s">
        <v>24</v>
      </c>
      <c r="J133" s="115"/>
      <c r="K133" s="68">
        <f>SUM(K128:K132)</f>
        <v>6</v>
      </c>
      <c r="L133" s="68">
        <f>SUM(L128:L132)</f>
        <v>10</v>
      </c>
      <c r="M133" s="68">
        <f>SUM(M128:M132)</f>
        <v>1</v>
      </c>
      <c r="N133" s="89">
        <f>SUM(N128:N132)</f>
        <v>3</v>
      </c>
    </row>
    <row r="134" spans="1:14">
      <c r="A134" s="56"/>
      <c r="B134" s="76" t="s">
        <v>69</v>
      </c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86"/>
    </row>
    <row r="135" spans="1:14">
      <c r="A135" s="56"/>
      <c r="B135" s="76" t="s">
        <v>70</v>
      </c>
      <c r="C135" s="75"/>
      <c r="D135" s="75" t="s">
        <v>71</v>
      </c>
      <c r="E135" s="75"/>
      <c r="F135" s="75"/>
      <c r="G135" s="75" t="s">
        <v>6</v>
      </c>
      <c r="H135" s="75"/>
      <c r="I135" s="75"/>
      <c r="J135" s="75" t="s">
        <v>72</v>
      </c>
      <c r="K135" s="75"/>
      <c r="L135" s="75"/>
      <c r="M135" s="75"/>
      <c r="N135" s="86"/>
    </row>
    <row r="136" spans="1:14" ht="15" thickBot="1">
      <c r="A136" s="56"/>
      <c r="B136" s="76"/>
      <c r="C136" s="75"/>
      <c r="D136" s="75"/>
      <c r="E136" s="75"/>
      <c r="F136" s="75"/>
      <c r="G136" s="75"/>
      <c r="H136" s="75"/>
      <c r="I136" s="75"/>
      <c r="J136" s="116" t="str">
        <f>IF(M133=3,C122,IF(N133=3,G122,""))</f>
        <v>PT Jyväskylä 1</v>
      </c>
      <c r="K136" s="116"/>
      <c r="L136" s="116"/>
      <c r="M136" s="116"/>
      <c r="N136" s="117"/>
    </row>
    <row r="137" spans="1:14">
      <c r="A137" s="56"/>
      <c r="B137" s="118" t="s">
        <v>77</v>
      </c>
      <c r="C137" s="119"/>
      <c r="D137" s="119"/>
      <c r="E137" s="119"/>
      <c r="F137" s="119"/>
      <c r="G137" s="119"/>
      <c r="H137" s="119"/>
      <c r="I137" s="119"/>
      <c r="J137" s="119"/>
      <c r="K137" s="119"/>
      <c r="L137" s="119"/>
      <c r="M137" s="119"/>
      <c r="N137" s="120"/>
    </row>
    <row r="138" spans="1:14">
      <c r="A138" s="56"/>
      <c r="B138" s="121"/>
      <c r="C138" s="122"/>
      <c r="D138" s="122"/>
      <c r="E138" s="122"/>
      <c r="F138" s="122"/>
      <c r="G138" s="122"/>
      <c r="H138" s="122"/>
      <c r="I138" s="122"/>
      <c r="J138" s="122"/>
      <c r="K138" s="122"/>
      <c r="L138" s="122"/>
      <c r="M138" s="122"/>
      <c r="N138" s="123"/>
    </row>
    <row r="139" spans="1:14">
      <c r="A139" s="56"/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</row>
    <row r="140" spans="1:14">
      <c r="A140" s="56"/>
      <c r="B140" s="70"/>
      <c r="C140" s="71"/>
      <c r="D140" s="71"/>
      <c r="E140" s="71"/>
      <c r="F140" s="134" t="s">
        <v>48</v>
      </c>
      <c r="G140" s="134"/>
      <c r="H140" s="135" t="s">
        <v>18</v>
      </c>
      <c r="I140" s="135"/>
      <c r="J140" s="135"/>
      <c r="K140" s="135"/>
      <c r="L140" s="135"/>
      <c r="M140" s="135"/>
      <c r="N140" s="136"/>
    </row>
    <row r="141" spans="1:14">
      <c r="A141" s="56"/>
      <c r="B141" s="72"/>
      <c r="C141" s="73" t="s">
        <v>73</v>
      </c>
      <c r="D141" s="74"/>
      <c r="E141" s="75"/>
      <c r="F141" s="137" t="s">
        <v>49</v>
      </c>
      <c r="G141" s="137"/>
      <c r="H141" s="138" t="s">
        <v>5</v>
      </c>
      <c r="I141" s="138"/>
      <c r="J141" s="138"/>
      <c r="K141" s="138"/>
      <c r="L141" s="138"/>
      <c r="M141" s="138"/>
      <c r="N141" s="139"/>
    </row>
    <row r="142" spans="1:14">
      <c r="A142" s="56"/>
      <c r="B142" s="76"/>
      <c r="C142" s="77"/>
      <c r="D142" s="75"/>
      <c r="E142" s="75"/>
      <c r="F142" s="137" t="s">
        <v>50</v>
      </c>
      <c r="G142" s="137"/>
      <c r="H142" s="140" t="s">
        <v>81</v>
      </c>
      <c r="I142" s="140"/>
      <c r="J142" s="140"/>
      <c r="K142" s="140"/>
      <c r="L142" s="140"/>
      <c r="M142" s="140"/>
      <c r="N142" s="141"/>
    </row>
    <row r="143" spans="1:14" ht="15" thickBot="1">
      <c r="A143" s="56"/>
      <c r="B143" s="72"/>
      <c r="C143" s="74"/>
      <c r="D143" s="75"/>
      <c r="E143" s="75"/>
      <c r="F143" s="124" t="s">
        <v>51</v>
      </c>
      <c r="G143" s="124"/>
      <c r="H143" s="125">
        <v>45003</v>
      </c>
      <c r="I143" s="125"/>
      <c r="J143" s="125"/>
      <c r="K143" s="69" t="s">
        <v>52</v>
      </c>
      <c r="L143" s="126"/>
      <c r="M143" s="126"/>
      <c r="N143" s="127"/>
    </row>
    <row r="144" spans="1:14" ht="15" thickTop="1">
      <c r="A144" s="56"/>
      <c r="B144" s="78"/>
      <c r="C144" s="75"/>
      <c r="D144" s="75"/>
      <c r="E144" s="75"/>
      <c r="F144" s="79"/>
      <c r="G144" s="75"/>
      <c r="H144" s="75"/>
      <c r="I144" s="58"/>
      <c r="J144" s="58"/>
      <c r="K144" s="58"/>
      <c r="L144" s="58"/>
      <c r="M144" s="58"/>
      <c r="N144" s="80"/>
    </row>
    <row r="145" spans="1:14" ht="15" thickBot="1">
      <c r="A145" s="56"/>
      <c r="B145" s="81" t="s">
        <v>53</v>
      </c>
      <c r="C145" s="128" t="s">
        <v>35</v>
      </c>
      <c r="D145" s="128"/>
      <c r="E145" s="59"/>
      <c r="F145" s="110" t="s">
        <v>54</v>
      </c>
      <c r="G145" s="129" t="s">
        <v>33</v>
      </c>
      <c r="H145" s="129"/>
      <c r="I145" s="129"/>
      <c r="J145" s="129"/>
      <c r="K145" s="129"/>
      <c r="L145" s="129"/>
      <c r="M145" s="129"/>
      <c r="N145" s="130"/>
    </row>
    <row r="146" spans="1:14">
      <c r="A146" s="56"/>
      <c r="B146" s="82" t="s">
        <v>55</v>
      </c>
      <c r="C146" s="131" t="s">
        <v>150</v>
      </c>
      <c r="D146" s="131"/>
      <c r="E146" s="60"/>
      <c r="F146" s="83" t="s">
        <v>56</v>
      </c>
      <c r="G146" s="132" t="s">
        <v>153</v>
      </c>
      <c r="H146" s="132"/>
      <c r="I146" s="132"/>
      <c r="J146" s="132"/>
      <c r="K146" s="132"/>
      <c r="L146" s="132"/>
      <c r="M146" s="132"/>
      <c r="N146" s="133"/>
    </row>
    <row r="147" spans="1:14">
      <c r="A147" s="56"/>
      <c r="B147" s="84" t="s">
        <v>57</v>
      </c>
      <c r="C147" s="111" t="s">
        <v>151</v>
      </c>
      <c r="D147" s="111"/>
      <c r="E147" s="60"/>
      <c r="F147" s="61" t="s">
        <v>58</v>
      </c>
      <c r="G147" s="112" t="s">
        <v>154</v>
      </c>
      <c r="H147" s="112"/>
      <c r="I147" s="112"/>
      <c r="J147" s="112"/>
      <c r="K147" s="112"/>
      <c r="L147" s="112"/>
      <c r="M147" s="112"/>
      <c r="N147" s="113"/>
    </row>
    <row r="148" spans="1:14">
      <c r="A148" s="56"/>
      <c r="B148" s="84" t="s">
        <v>59</v>
      </c>
      <c r="C148" s="111" t="s">
        <v>152</v>
      </c>
      <c r="D148" s="111"/>
      <c r="E148" s="60"/>
      <c r="F148" s="62" t="s">
        <v>60</v>
      </c>
      <c r="G148" s="112" t="s">
        <v>155</v>
      </c>
      <c r="H148" s="112"/>
      <c r="I148" s="112"/>
      <c r="J148" s="112"/>
      <c r="K148" s="112"/>
      <c r="L148" s="112"/>
      <c r="M148" s="112"/>
      <c r="N148" s="113"/>
    </row>
    <row r="149" spans="1:14">
      <c r="A149" s="56"/>
      <c r="B149" s="76"/>
      <c r="C149" s="75"/>
      <c r="D149" s="75"/>
      <c r="E149" s="75"/>
      <c r="F149" s="79"/>
      <c r="G149" s="79"/>
      <c r="H149" s="79"/>
      <c r="I149" s="79"/>
      <c r="J149" s="75"/>
      <c r="K149" s="75"/>
      <c r="L149" s="75"/>
      <c r="M149" s="85"/>
      <c r="N149" s="86"/>
    </row>
    <row r="150" spans="1:14">
      <c r="A150" s="56"/>
      <c r="B150" s="100" t="s">
        <v>61</v>
      </c>
      <c r="C150" s="75"/>
      <c r="D150" s="75"/>
      <c r="E150" s="75"/>
      <c r="F150" s="61">
        <v>1</v>
      </c>
      <c r="G150" s="61">
        <v>2</v>
      </c>
      <c r="H150" s="61">
        <v>3</v>
      </c>
      <c r="I150" s="61">
        <v>4</v>
      </c>
      <c r="J150" s="61">
        <v>5</v>
      </c>
      <c r="K150" s="114" t="s">
        <v>2</v>
      </c>
      <c r="L150" s="114"/>
      <c r="M150" s="61" t="s">
        <v>62</v>
      </c>
      <c r="N150" s="87" t="s">
        <v>63</v>
      </c>
    </row>
    <row r="151" spans="1:14">
      <c r="A151" s="56"/>
      <c r="B151" s="88" t="s">
        <v>64</v>
      </c>
      <c r="C151" s="63" t="str">
        <f>IF(C146&gt;"",C146,"")</f>
        <v>Koivumäki Jimi</v>
      </c>
      <c r="D151" s="63" t="str">
        <f>IF(G146&gt;"",G146,"")</f>
        <v>Lehtinen Aapo</v>
      </c>
      <c r="E151" s="64"/>
      <c r="F151" s="65">
        <v>6</v>
      </c>
      <c r="G151" s="65">
        <v>2</v>
      </c>
      <c r="H151" s="65">
        <v>4</v>
      </c>
      <c r="I151" s="65"/>
      <c r="J151" s="65"/>
      <c r="K151" s="66">
        <f>IF(ISBLANK(F151),"",COUNTIF(F151:J151,"&gt;=0"))</f>
        <v>3</v>
      </c>
      <c r="L151" s="66">
        <f>IF(ISBLANK(F151),"",(IF(LEFT(F151,1)="-",1,0)+IF(LEFT(G151,1)="-",1,0)+IF(LEFT(H151,1)="-",1,0)+IF(LEFT(I151,1)="-",1,0)+IF(LEFT(J151,1)="-",1,0)))</f>
        <v>0</v>
      </c>
      <c r="M151" s="67">
        <f t="shared" ref="M151:M155" si="11">IF(K151=3,1,"")</f>
        <v>1</v>
      </c>
      <c r="N151" s="67" t="str">
        <f t="shared" ref="N151:N155" si="12">IF(L151=3,1,"")</f>
        <v/>
      </c>
    </row>
    <row r="152" spans="1:14">
      <c r="A152" s="56"/>
      <c r="B152" s="88" t="s">
        <v>65</v>
      </c>
      <c r="C152" s="63" t="str">
        <f>IF(C147&gt;"",C147,"")</f>
        <v>Lehtosaari Niko</v>
      </c>
      <c r="D152" s="63" t="str">
        <f>IF(G147&gt;"",G147,"")</f>
        <v>Luomakoski Taneli</v>
      </c>
      <c r="E152" s="64"/>
      <c r="F152" s="65">
        <v>4</v>
      </c>
      <c r="G152" s="65">
        <v>5</v>
      </c>
      <c r="H152" s="65">
        <v>3</v>
      </c>
      <c r="I152" s="65"/>
      <c r="J152" s="65"/>
      <c r="K152" s="66">
        <f>IF(ISBLANK(F152),"",COUNTIF(F152:J152,"&gt;=0"))</f>
        <v>3</v>
      </c>
      <c r="L152" s="66">
        <f>IF(ISBLANK(F152),"",(IF(LEFT(F152,1)="-",1,0)+IF(LEFT(G152,1)="-",1,0)+IF(LEFT(H152,1)="-",1,0)+IF(LEFT(I152,1)="-",1,0)+IF(LEFT(J152,1)="-",1,0)))</f>
        <v>0</v>
      </c>
      <c r="M152" s="67">
        <f t="shared" si="11"/>
        <v>1</v>
      </c>
      <c r="N152" s="67" t="str">
        <f t="shared" si="12"/>
        <v/>
      </c>
    </row>
    <row r="153" spans="1:14">
      <c r="A153" s="56"/>
      <c r="B153" s="88" t="s">
        <v>66</v>
      </c>
      <c r="C153" s="63" t="str">
        <f>IF(C148&gt;"",C148,"")</f>
        <v>Koivumäki Joel</v>
      </c>
      <c r="D153" s="63" t="str">
        <f>IF(G148&gt;"",G148,"")</f>
        <v>Vilppula Luuka</v>
      </c>
      <c r="E153" s="64"/>
      <c r="F153" s="65">
        <v>5</v>
      </c>
      <c r="G153" s="65">
        <v>7</v>
      </c>
      <c r="H153" s="65">
        <v>7</v>
      </c>
      <c r="I153" s="65"/>
      <c r="J153" s="65"/>
      <c r="K153" s="66">
        <f>IF(ISBLANK(F153),"",COUNTIF(F153:J153,"&gt;=0"))</f>
        <v>3</v>
      </c>
      <c r="L153" s="66">
        <f>IF(ISBLANK(F153),"",(IF(LEFT(F153,1)="-",1,0)+IF(LEFT(G153,1)="-",1,0)+IF(LEFT(H153,1)="-",1,0)+IF(LEFT(I153,1)="-",1,0)+IF(LEFT(J153,1)="-",1,0)))</f>
        <v>0</v>
      </c>
      <c r="M153" s="67">
        <f t="shared" si="11"/>
        <v>1</v>
      </c>
      <c r="N153" s="67" t="str">
        <f t="shared" si="12"/>
        <v/>
      </c>
    </row>
    <row r="154" spans="1:14">
      <c r="A154" s="56"/>
      <c r="B154" s="88" t="s">
        <v>67</v>
      </c>
      <c r="C154" s="63" t="str">
        <f>IF(C146&gt;"",C146,"")</f>
        <v>Koivumäki Jimi</v>
      </c>
      <c r="D154" s="63" t="str">
        <f>IF(G147&gt;"",G147,"")</f>
        <v>Luomakoski Taneli</v>
      </c>
      <c r="E154" s="64"/>
      <c r="F154" s="65"/>
      <c r="G154" s="65"/>
      <c r="H154" s="65"/>
      <c r="I154" s="65"/>
      <c r="J154" s="65"/>
      <c r="K154" s="66" t="str">
        <f>IF(ISBLANK(F154),"",COUNTIF(F154:J154,"&gt;=0"))</f>
        <v/>
      </c>
      <c r="L154" s="66" t="str">
        <f>IF(ISBLANK(F154),"",(IF(LEFT(F154,1)="-",1,0)+IF(LEFT(G154,1)="-",1,0)+IF(LEFT(H154,1)="-",1,0)+IF(LEFT(I154,1)="-",1,0)+IF(LEFT(J154,1)="-",1,0)))</f>
        <v/>
      </c>
      <c r="M154" s="67" t="str">
        <f t="shared" si="11"/>
        <v/>
      </c>
      <c r="N154" s="67" t="str">
        <f t="shared" si="12"/>
        <v/>
      </c>
    </row>
    <row r="155" spans="1:14">
      <c r="A155" s="56"/>
      <c r="B155" s="88" t="s">
        <v>68</v>
      </c>
      <c r="C155" s="63" t="str">
        <f>IF(C147&gt;"",C147,"")</f>
        <v>Lehtosaari Niko</v>
      </c>
      <c r="D155" s="63" t="str">
        <f>IF(G146&gt;"",G146,"")</f>
        <v>Lehtinen Aapo</v>
      </c>
      <c r="E155" s="64"/>
      <c r="F155" s="65"/>
      <c r="G155" s="65"/>
      <c r="H155" s="65"/>
      <c r="I155" s="65"/>
      <c r="J155" s="65"/>
      <c r="K155" s="66" t="str">
        <f>IF(ISBLANK(F155),"",COUNTIF(F155:J155,"&gt;=0"))</f>
        <v/>
      </c>
      <c r="L155" s="66" t="str">
        <f>IF(ISBLANK(F155),"",(IF(LEFT(F155,1)="-",1,0)+IF(LEFT(G155,1)="-",1,0)+IF(LEFT(H155,1)="-",1,0)+IF(LEFT(I155,1)="-",1,0)+IF(LEFT(J155,1)="-",1,0)))</f>
        <v/>
      </c>
      <c r="M155" s="67" t="str">
        <f t="shared" si="11"/>
        <v/>
      </c>
      <c r="N155" s="67" t="str">
        <f t="shared" si="12"/>
        <v/>
      </c>
    </row>
    <row r="156" spans="1:14">
      <c r="A156" s="56"/>
      <c r="B156" s="76"/>
      <c r="C156" s="75"/>
      <c r="D156" s="75"/>
      <c r="E156" s="75"/>
      <c r="F156" s="75"/>
      <c r="G156" s="75"/>
      <c r="H156" s="75"/>
      <c r="I156" s="115" t="s">
        <v>24</v>
      </c>
      <c r="J156" s="115"/>
      <c r="K156" s="68">
        <f>SUM(K151:K155)</f>
        <v>9</v>
      </c>
      <c r="L156" s="68">
        <f>SUM(L151:L155)</f>
        <v>0</v>
      </c>
      <c r="M156" s="68">
        <f>SUM(M151:M155)</f>
        <v>3</v>
      </c>
      <c r="N156" s="89">
        <f>SUM(N151:N155)</f>
        <v>0</v>
      </c>
    </row>
    <row r="157" spans="1:14">
      <c r="A157" s="56"/>
      <c r="B157" s="76" t="s">
        <v>69</v>
      </c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86"/>
    </row>
    <row r="158" spans="1:14">
      <c r="A158" s="56"/>
      <c r="B158" s="76" t="s">
        <v>70</v>
      </c>
      <c r="C158" s="75"/>
      <c r="D158" s="75" t="s">
        <v>71</v>
      </c>
      <c r="E158" s="75"/>
      <c r="F158" s="75"/>
      <c r="G158" s="75" t="s">
        <v>6</v>
      </c>
      <c r="H158" s="75"/>
      <c r="I158" s="75"/>
      <c r="J158" s="75" t="s">
        <v>72</v>
      </c>
      <c r="K158" s="75"/>
      <c r="L158" s="75"/>
      <c r="M158" s="75"/>
      <c r="N158" s="86"/>
    </row>
    <row r="159" spans="1:14" ht="15" thickBot="1">
      <c r="A159" s="56"/>
      <c r="B159" s="76"/>
      <c r="C159" s="75"/>
      <c r="D159" s="75"/>
      <c r="E159" s="75"/>
      <c r="F159" s="75"/>
      <c r="G159" s="75"/>
      <c r="H159" s="75"/>
      <c r="I159" s="75"/>
      <c r="J159" s="116" t="str">
        <f>IF(M156=3,C145,IF(N156=3,G145,""))</f>
        <v>TIP-70</v>
      </c>
      <c r="K159" s="116"/>
      <c r="L159" s="116"/>
      <c r="M159" s="116"/>
      <c r="N159" s="117"/>
    </row>
    <row r="160" spans="1:14">
      <c r="A160" s="56"/>
      <c r="B160" s="118" t="s">
        <v>77</v>
      </c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20"/>
    </row>
    <row r="161" spans="1:14">
      <c r="A161" s="56"/>
      <c r="B161" s="121"/>
      <c r="C161" s="122"/>
      <c r="D161" s="122"/>
      <c r="E161" s="122"/>
      <c r="F161" s="122"/>
      <c r="G161" s="122"/>
      <c r="H161" s="122"/>
      <c r="I161" s="122"/>
      <c r="J161" s="122"/>
      <c r="K161" s="122"/>
      <c r="L161" s="122"/>
      <c r="M161" s="122"/>
      <c r="N161" s="123"/>
    </row>
    <row r="162" spans="1:14">
      <c r="A162" s="56"/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</row>
    <row r="163" spans="1:14">
      <c r="A163" s="56"/>
      <c r="B163" s="70"/>
      <c r="C163" s="71"/>
      <c r="D163" s="71"/>
      <c r="E163" s="71"/>
      <c r="F163" s="134" t="s">
        <v>48</v>
      </c>
      <c r="G163" s="134"/>
      <c r="H163" s="135" t="s">
        <v>18</v>
      </c>
      <c r="I163" s="135"/>
      <c r="J163" s="135"/>
      <c r="K163" s="135"/>
      <c r="L163" s="135"/>
      <c r="M163" s="135"/>
      <c r="N163" s="136"/>
    </row>
    <row r="164" spans="1:14">
      <c r="A164" s="56"/>
      <c r="B164" s="72"/>
      <c r="C164" s="73" t="s">
        <v>73</v>
      </c>
      <c r="D164" s="74"/>
      <c r="E164" s="75"/>
      <c r="F164" s="137" t="s">
        <v>49</v>
      </c>
      <c r="G164" s="137"/>
      <c r="H164" s="138" t="s">
        <v>5</v>
      </c>
      <c r="I164" s="138"/>
      <c r="J164" s="138"/>
      <c r="K164" s="138"/>
      <c r="L164" s="138"/>
      <c r="M164" s="138"/>
      <c r="N164" s="139"/>
    </row>
    <row r="165" spans="1:14">
      <c r="A165" s="56"/>
      <c r="B165" s="76"/>
      <c r="C165" s="77"/>
      <c r="D165" s="75"/>
      <c r="E165" s="75"/>
      <c r="F165" s="137" t="s">
        <v>50</v>
      </c>
      <c r="G165" s="137"/>
      <c r="H165" s="140" t="s">
        <v>82</v>
      </c>
      <c r="I165" s="140"/>
      <c r="J165" s="140"/>
      <c r="K165" s="140"/>
      <c r="L165" s="140"/>
      <c r="M165" s="140"/>
      <c r="N165" s="141"/>
    </row>
    <row r="166" spans="1:14" ht="15" thickBot="1">
      <c r="A166" s="56"/>
      <c r="B166" s="72"/>
      <c r="C166" s="74"/>
      <c r="D166" s="75"/>
      <c r="E166" s="75"/>
      <c r="F166" s="124" t="s">
        <v>51</v>
      </c>
      <c r="G166" s="124"/>
      <c r="H166" s="125">
        <v>45003</v>
      </c>
      <c r="I166" s="125"/>
      <c r="J166" s="125"/>
      <c r="K166" s="69" t="s">
        <v>52</v>
      </c>
      <c r="L166" s="126"/>
      <c r="M166" s="126"/>
      <c r="N166" s="127"/>
    </row>
    <row r="167" spans="1:14" ht="15" thickTop="1">
      <c r="A167" s="56"/>
      <c r="B167" s="78"/>
      <c r="C167" s="75"/>
      <c r="D167" s="75"/>
      <c r="E167" s="75"/>
      <c r="F167" s="79"/>
      <c r="G167" s="75"/>
      <c r="H167" s="75"/>
      <c r="I167" s="58"/>
      <c r="J167" s="58"/>
      <c r="K167" s="58"/>
      <c r="L167" s="58"/>
      <c r="M167" s="58"/>
      <c r="N167" s="80"/>
    </row>
    <row r="168" spans="1:14" ht="15" thickBot="1">
      <c r="A168" s="56"/>
      <c r="B168" s="81" t="s">
        <v>53</v>
      </c>
      <c r="C168" s="128" t="s">
        <v>8</v>
      </c>
      <c r="D168" s="128"/>
      <c r="E168" s="59"/>
      <c r="F168" s="110" t="s">
        <v>54</v>
      </c>
      <c r="G168" s="129" t="s">
        <v>34</v>
      </c>
      <c r="H168" s="129"/>
      <c r="I168" s="129"/>
      <c r="J168" s="129"/>
      <c r="K168" s="129"/>
      <c r="L168" s="129"/>
      <c r="M168" s="129"/>
      <c r="N168" s="130"/>
    </row>
    <row r="169" spans="1:14">
      <c r="A169" s="56"/>
      <c r="B169" s="82" t="s">
        <v>55</v>
      </c>
      <c r="C169" s="131" t="s">
        <v>156</v>
      </c>
      <c r="D169" s="131"/>
      <c r="E169" s="60"/>
      <c r="F169" s="83" t="s">
        <v>56</v>
      </c>
      <c r="G169" s="132" t="s">
        <v>159</v>
      </c>
      <c r="H169" s="132"/>
      <c r="I169" s="132"/>
      <c r="J169" s="132"/>
      <c r="K169" s="132"/>
      <c r="L169" s="132"/>
      <c r="M169" s="132"/>
      <c r="N169" s="133"/>
    </row>
    <row r="170" spans="1:14">
      <c r="A170" s="56"/>
      <c r="B170" s="84" t="s">
        <v>57</v>
      </c>
      <c r="C170" s="111" t="s">
        <v>157</v>
      </c>
      <c r="D170" s="111"/>
      <c r="E170" s="60"/>
      <c r="F170" s="61" t="s">
        <v>58</v>
      </c>
      <c r="G170" s="112" t="s">
        <v>160</v>
      </c>
      <c r="H170" s="112"/>
      <c r="I170" s="112"/>
      <c r="J170" s="112"/>
      <c r="K170" s="112"/>
      <c r="L170" s="112"/>
      <c r="M170" s="112"/>
      <c r="N170" s="113"/>
    </row>
    <row r="171" spans="1:14">
      <c r="A171" s="56"/>
      <c r="B171" s="84" t="s">
        <v>59</v>
      </c>
      <c r="C171" s="111" t="s">
        <v>158</v>
      </c>
      <c r="D171" s="111"/>
      <c r="E171" s="60"/>
      <c r="F171" s="62" t="s">
        <v>60</v>
      </c>
      <c r="G171" s="112" t="s">
        <v>161</v>
      </c>
      <c r="H171" s="112"/>
      <c r="I171" s="112"/>
      <c r="J171" s="112"/>
      <c r="K171" s="112"/>
      <c r="L171" s="112"/>
      <c r="M171" s="112"/>
      <c r="N171" s="113"/>
    </row>
    <row r="172" spans="1:14">
      <c r="A172" s="56"/>
      <c r="B172" s="76"/>
      <c r="C172" s="75"/>
      <c r="D172" s="75"/>
      <c r="E172" s="75"/>
      <c r="F172" s="79"/>
      <c r="G172" s="79"/>
      <c r="H172" s="79"/>
      <c r="I172" s="79"/>
      <c r="J172" s="75"/>
      <c r="K172" s="75"/>
      <c r="L172" s="75"/>
      <c r="M172" s="85"/>
      <c r="N172" s="86"/>
    </row>
    <row r="173" spans="1:14">
      <c r="A173" s="56"/>
      <c r="B173" s="100" t="s">
        <v>61</v>
      </c>
      <c r="C173" s="75"/>
      <c r="D173" s="75"/>
      <c r="E173" s="75"/>
      <c r="F173" s="61">
        <v>1</v>
      </c>
      <c r="G173" s="61">
        <v>2</v>
      </c>
      <c r="H173" s="61">
        <v>3</v>
      </c>
      <c r="I173" s="61">
        <v>4</v>
      </c>
      <c r="J173" s="61">
        <v>5</v>
      </c>
      <c r="K173" s="114" t="s">
        <v>2</v>
      </c>
      <c r="L173" s="114"/>
      <c r="M173" s="61" t="s">
        <v>62</v>
      </c>
      <c r="N173" s="87" t="s">
        <v>63</v>
      </c>
    </row>
    <row r="174" spans="1:14">
      <c r="A174" s="56"/>
      <c r="B174" s="88" t="s">
        <v>64</v>
      </c>
      <c r="C174" s="63" t="str">
        <f>IF(C169&gt;"",C169,"")</f>
        <v>Åvist Aapo</v>
      </c>
      <c r="D174" s="63" t="str">
        <f>IF(G169&gt;"",G169,"")</f>
        <v>Moilanen Olavi</v>
      </c>
      <c r="E174" s="64"/>
      <c r="F174" s="65">
        <v>-6</v>
      </c>
      <c r="G174" s="65">
        <v>4</v>
      </c>
      <c r="H174" s="65">
        <v>4</v>
      </c>
      <c r="I174" s="65">
        <v>8</v>
      </c>
      <c r="J174" s="65"/>
      <c r="K174" s="66">
        <f>IF(ISBLANK(F174),"",COUNTIF(F174:J174,"&gt;=0"))</f>
        <v>3</v>
      </c>
      <c r="L174" s="66">
        <f>IF(ISBLANK(F174),"",(IF(LEFT(F174,1)="-",1,0)+IF(LEFT(G174,1)="-",1,0)+IF(LEFT(H174,1)="-",1,0)+IF(LEFT(I174,1)="-",1,0)+IF(LEFT(J174,1)="-",1,0)))</f>
        <v>1</v>
      </c>
      <c r="M174" s="67">
        <f t="shared" ref="M174:M178" si="13">IF(K174=3,1,"")</f>
        <v>1</v>
      </c>
      <c r="N174" s="67" t="str">
        <f t="shared" ref="N174:N178" si="14">IF(L174=3,1,"")</f>
        <v/>
      </c>
    </row>
    <row r="175" spans="1:14">
      <c r="A175" s="56"/>
      <c r="B175" s="88" t="s">
        <v>65</v>
      </c>
      <c r="C175" s="63" t="str">
        <f>IF(C170&gt;"",C170,"")</f>
        <v>Hyttinen Eetu</v>
      </c>
      <c r="D175" s="63" t="str">
        <f>IF(G170&gt;"",G170,"")</f>
        <v>Ylinen Aki</v>
      </c>
      <c r="E175" s="64"/>
      <c r="F175" s="65">
        <v>4</v>
      </c>
      <c r="G175" s="65">
        <v>5</v>
      </c>
      <c r="H175" s="65">
        <v>9</v>
      </c>
      <c r="I175" s="65"/>
      <c r="J175" s="65"/>
      <c r="K175" s="66">
        <f>IF(ISBLANK(F175),"",COUNTIF(F175:J175,"&gt;=0"))</f>
        <v>3</v>
      </c>
      <c r="L175" s="66">
        <f>IF(ISBLANK(F175),"",(IF(LEFT(F175,1)="-",1,0)+IF(LEFT(G175,1)="-",1,0)+IF(LEFT(H175,1)="-",1,0)+IF(LEFT(I175,1)="-",1,0)+IF(LEFT(J175,1)="-",1,0)))</f>
        <v>0</v>
      </c>
      <c r="M175" s="67">
        <f t="shared" si="13"/>
        <v>1</v>
      </c>
      <c r="N175" s="67" t="str">
        <f t="shared" si="14"/>
        <v/>
      </c>
    </row>
    <row r="176" spans="1:14">
      <c r="A176" s="56"/>
      <c r="B176" s="88" t="s">
        <v>66</v>
      </c>
      <c r="C176" s="63" t="str">
        <f>IF(C171&gt;"",C171,"")</f>
        <v>Lampinen Kaarlo</v>
      </c>
      <c r="D176" s="63" t="str">
        <f>IF(G171&gt;"",G171,"")</f>
        <v>Korkiavuori Aatu</v>
      </c>
      <c r="E176" s="64"/>
      <c r="F176" s="65">
        <v>2</v>
      </c>
      <c r="G176" s="65">
        <v>1</v>
      </c>
      <c r="H176" s="65">
        <v>3</v>
      </c>
      <c r="I176" s="65"/>
      <c r="J176" s="65"/>
      <c r="K176" s="66">
        <f>IF(ISBLANK(F176),"",COUNTIF(F176:J176,"&gt;=0"))</f>
        <v>3</v>
      </c>
      <c r="L176" s="66">
        <f>IF(ISBLANK(F176),"",(IF(LEFT(F176,1)="-",1,0)+IF(LEFT(G176,1)="-",1,0)+IF(LEFT(H176,1)="-",1,0)+IF(LEFT(I176,1)="-",1,0)+IF(LEFT(J176,1)="-",1,0)))</f>
        <v>0</v>
      </c>
      <c r="M176" s="67">
        <f t="shared" si="13"/>
        <v>1</v>
      </c>
      <c r="N176" s="67" t="str">
        <f t="shared" si="14"/>
        <v/>
      </c>
    </row>
    <row r="177" spans="1:14">
      <c r="A177" s="56"/>
      <c r="B177" s="88" t="s">
        <v>67</v>
      </c>
      <c r="C177" s="63" t="str">
        <f>IF(C169&gt;"",C169,"")</f>
        <v>Åvist Aapo</v>
      </c>
      <c r="D177" s="63" t="str">
        <f>IF(G170&gt;"",G170,"")</f>
        <v>Ylinen Aki</v>
      </c>
      <c r="E177" s="64"/>
      <c r="F177" s="65"/>
      <c r="G177" s="65"/>
      <c r="H177" s="65"/>
      <c r="I177" s="65"/>
      <c r="J177" s="65"/>
      <c r="K177" s="66" t="str">
        <f>IF(ISBLANK(F177),"",COUNTIF(F177:J177,"&gt;=0"))</f>
        <v/>
      </c>
      <c r="L177" s="66" t="str">
        <f>IF(ISBLANK(F177),"",(IF(LEFT(F177,1)="-",1,0)+IF(LEFT(G177,1)="-",1,0)+IF(LEFT(H177,1)="-",1,0)+IF(LEFT(I177,1)="-",1,0)+IF(LEFT(J177,1)="-",1,0)))</f>
        <v/>
      </c>
      <c r="M177" s="67" t="str">
        <f t="shared" si="13"/>
        <v/>
      </c>
      <c r="N177" s="67" t="str">
        <f t="shared" si="14"/>
        <v/>
      </c>
    </row>
    <row r="178" spans="1:14">
      <c r="A178" s="56"/>
      <c r="B178" s="88" t="s">
        <v>68</v>
      </c>
      <c r="C178" s="63" t="str">
        <f>IF(C170&gt;"",C170,"")</f>
        <v>Hyttinen Eetu</v>
      </c>
      <c r="D178" s="63" t="str">
        <f>IF(G169&gt;"",G169,"")</f>
        <v>Moilanen Olavi</v>
      </c>
      <c r="E178" s="64"/>
      <c r="F178" s="65"/>
      <c r="G178" s="65"/>
      <c r="H178" s="65"/>
      <c r="I178" s="65"/>
      <c r="J178" s="65"/>
      <c r="K178" s="66" t="str">
        <f>IF(ISBLANK(F178),"",COUNTIF(F178:J178,"&gt;=0"))</f>
        <v/>
      </c>
      <c r="L178" s="66" t="str">
        <f>IF(ISBLANK(F178),"",(IF(LEFT(F178,1)="-",1,0)+IF(LEFT(G178,1)="-",1,0)+IF(LEFT(H178,1)="-",1,0)+IF(LEFT(I178,1)="-",1,0)+IF(LEFT(J178,1)="-",1,0)))</f>
        <v/>
      </c>
      <c r="M178" s="67" t="str">
        <f t="shared" si="13"/>
        <v/>
      </c>
      <c r="N178" s="67" t="str">
        <f t="shared" si="14"/>
        <v/>
      </c>
    </row>
    <row r="179" spans="1:14">
      <c r="A179" s="56"/>
      <c r="B179" s="76"/>
      <c r="C179" s="75"/>
      <c r="D179" s="75"/>
      <c r="E179" s="75"/>
      <c r="F179" s="75"/>
      <c r="G179" s="75"/>
      <c r="H179" s="75"/>
      <c r="I179" s="115" t="s">
        <v>24</v>
      </c>
      <c r="J179" s="115"/>
      <c r="K179" s="68">
        <f>SUM(K174:K178)</f>
        <v>9</v>
      </c>
      <c r="L179" s="68">
        <f>SUM(L174:L178)</f>
        <v>1</v>
      </c>
      <c r="M179" s="68">
        <f>SUM(M174:M178)</f>
        <v>3</v>
      </c>
      <c r="N179" s="89">
        <f>SUM(N174:N178)</f>
        <v>0</v>
      </c>
    </row>
    <row r="180" spans="1:14">
      <c r="A180" s="56"/>
      <c r="B180" s="76" t="s">
        <v>69</v>
      </c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86"/>
    </row>
    <row r="181" spans="1:14">
      <c r="A181" s="56"/>
      <c r="B181" s="76" t="s">
        <v>70</v>
      </c>
      <c r="C181" s="75"/>
      <c r="D181" s="75" t="s">
        <v>71</v>
      </c>
      <c r="E181" s="75"/>
      <c r="F181" s="75"/>
      <c r="G181" s="75" t="s">
        <v>6</v>
      </c>
      <c r="H181" s="75"/>
      <c r="I181" s="75"/>
      <c r="J181" s="75" t="s">
        <v>72</v>
      </c>
      <c r="K181" s="75"/>
      <c r="L181" s="75"/>
      <c r="M181" s="75"/>
      <c r="N181" s="86"/>
    </row>
    <row r="182" spans="1:14" ht="15" thickBot="1">
      <c r="A182" s="56"/>
      <c r="B182" s="76"/>
      <c r="C182" s="75"/>
      <c r="D182" s="75"/>
      <c r="E182" s="75"/>
      <c r="F182" s="75"/>
      <c r="G182" s="75"/>
      <c r="H182" s="75"/>
      <c r="I182" s="75"/>
      <c r="J182" s="116" t="str">
        <f>IF(M179=3,C168,IF(N179=3,G168,""))</f>
        <v>OPT-86 3</v>
      </c>
      <c r="K182" s="116"/>
      <c r="L182" s="116"/>
      <c r="M182" s="116"/>
      <c r="N182" s="117"/>
    </row>
    <row r="183" spans="1:14">
      <c r="A183" s="56"/>
      <c r="B183" s="118" t="s">
        <v>77</v>
      </c>
      <c r="C183" s="119"/>
      <c r="D183" s="119"/>
      <c r="E183" s="119"/>
      <c r="F183" s="119"/>
      <c r="G183" s="119"/>
      <c r="H183" s="119"/>
      <c r="I183" s="119"/>
      <c r="J183" s="119"/>
      <c r="K183" s="119"/>
      <c r="L183" s="119"/>
      <c r="M183" s="119"/>
      <c r="N183" s="120"/>
    </row>
    <row r="184" spans="1:14">
      <c r="A184" s="56"/>
      <c r="B184" s="121"/>
      <c r="C184" s="122"/>
      <c r="D184" s="122"/>
      <c r="E184" s="122"/>
      <c r="F184" s="122"/>
      <c r="G184" s="122"/>
      <c r="H184" s="122"/>
      <c r="I184" s="122"/>
      <c r="J184" s="122"/>
      <c r="K184" s="122"/>
      <c r="L184" s="122"/>
      <c r="M184" s="122"/>
      <c r="N184" s="123"/>
    </row>
    <row r="185" spans="1:14">
      <c r="A185" s="56"/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</row>
    <row r="186" spans="1:14">
      <c r="A186" s="56"/>
      <c r="B186" s="70"/>
      <c r="C186" s="71"/>
      <c r="D186" s="71"/>
      <c r="E186" s="71"/>
      <c r="F186" s="134" t="s">
        <v>48</v>
      </c>
      <c r="G186" s="134"/>
      <c r="H186" s="135" t="s">
        <v>18</v>
      </c>
      <c r="I186" s="135"/>
      <c r="J186" s="135"/>
      <c r="K186" s="135"/>
      <c r="L186" s="135"/>
      <c r="M186" s="135"/>
      <c r="N186" s="136"/>
    </row>
    <row r="187" spans="1:14">
      <c r="A187" s="56"/>
      <c r="B187" s="72"/>
      <c r="C187" s="73" t="s">
        <v>73</v>
      </c>
      <c r="D187" s="74"/>
      <c r="E187" s="75"/>
      <c r="F187" s="137" t="s">
        <v>49</v>
      </c>
      <c r="G187" s="137"/>
      <c r="H187" s="138" t="s">
        <v>5</v>
      </c>
      <c r="I187" s="138"/>
      <c r="J187" s="138"/>
      <c r="K187" s="138"/>
      <c r="L187" s="138"/>
      <c r="M187" s="138"/>
      <c r="N187" s="139"/>
    </row>
    <row r="188" spans="1:14">
      <c r="A188" s="56"/>
      <c r="B188" s="76"/>
      <c r="C188" s="77"/>
      <c r="D188" s="75"/>
      <c r="E188" s="75"/>
      <c r="F188" s="137" t="s">
        <v>50</v>
      </c>
      <c r="G188" s="137"/>
      <c r="H188" s="140" t="s">
        <v>83</v>
      </c>
      <c r="I188" s="140"/>
      <c r="J188" s="140"/>
      <c r="K188" s="140"/>
      <c r="L188" s="140"/>
      <c r="M188" s="140"/>
      <c r="N188" s="141"/>
    </row>
    <row r="189" spans="1:14" ht="15" thickBot="1">
      <c r="A189" s="56"/>
      <c r="B189" s="72"/>
      <c r="C189" s="74"/>
      <c r="D189" s="75"/>
      <c r="E189" s="75"/>
      <c r="F189" s="124" t="s">
        <v>51</v>
      </c>
      <c r="G189" s="124"/>
      <c r="H189" s="125">
        <v>45003</v>
      </c>
      <c r="I189" s="125"/>
      <c r="J189" s="125"/>
      <c r="K189" s="69" t="s">
        <v>52</v>
      </c>
      <c r="L189" s="126"/>
      <c r="M189" s="126"/>
      <c r="N189" s="127"/>
    </row>
    <row r="190" spans="1:14" ht="15" thickTop="1">
      <c r="A190" s="56"/>
      <c r="B190" s="78"/>
      <c r="C190" s="75"/>
      <c r="D190" s="75"/>
      <c r="E190" s="75"/>
      <c r="F190" s="79"/>
      <c r="G190" s="75"/>
      <c r="H190" s="75"/>
      <c r="I190" s="58"/>
      <c r="J190" s="58"/>
      <c r="K190" s="58"/>
      <c r="L190" s="58"/>
      <c r="M190" s="58"/>
      <c r="N190" s="80"/>
    </row>
    <row r="191" spans="1:14" ht="15" thickBot="1">
      <c r="A191" s="56"/>
      <c r="B191" s="81" t="s">
        <v>53</v>
      </c>
      <c r="C191" s="128" t="s">
        <v>35</v>
      </c>
      <c r="D191" s="128"/>
      <c r="E191" s="59"/>
      <c r="F191" s="110" t="s">
        <v>54</v>
      </c>
      <c r="G191" s="129" t="s">
        <v>34</v>
      </c>
      <c r="H191" s="129"/>
      <c r="I191" s="129"/>
      <c r="J191" s="129"/>
      <c r="K191" s="129"/>
      <c r="L191" s="129"/>
      <c r="M191" s="129"/>
      <c r="N191" s="130"/>
    </row>
    <row r="192" spans="1:14">
      <c r="A192" s="56"/>
      <c r="B192" s="82" t="s">
        <v>55</v>
      </c>
      <c r="C192" s="131" t="s">
        <v>150</v>
      </c>
      <c r="D192" s="131"/>
      <c r="E192" s="60"/>
      <c r="F192" s="83" t="s">
        <v>56</v>
      </c>
      <c r="G192" s="132" t="s">
        <v>161</v>
      </c>
      <c r="H192" s="132"/>
      <c r="I192" s="132"/>
      <c r="J192" s="132"/>
      <c r="K192" s="132"/>
      <c r="L192" s="132"/>
      <c r="M192" s="132"/>
      <c r="N192" s="133"/>
    </row>
    <row r="193" spans="1:14">
      <c r="A193" s="56"/>
      <c r="B193" s="84" t="s">
        <v>57</v>
      </c>
      <c r="C193" s="111" t="s">
        <v>151</v>
      </c>
      <c r="D193" s="111"/>
      <c r="E193" s="60"/>
      <c r="F193" s="61" t="s">
        <v>58</v>
      </c>
      <c r="G193" s="112" t="s">
        <v>159</v>
      </c>
      <c r="H193" s="112"/>
      <c r="I193" s="112"/>
      <c r="J193" s="112"/>
      <c r="K193" s="112"/>
      <c r="L193" s="112"/>
      <c r="M193" s="112"/>
      <c r="N193" s="113"/>
    </row>
    <row r="194" spans="1:14">
      <c r="A194" s="56"/>
      <c r="B194" s="84" t="s">
        <v>59</v>
      </c>
      <c r="C194" s="111" t="s">
        <v>152</v>
      </c>
      <c r="D194" s="111"/>
      <c r="E194" s="60"/>
      <c r="F194" s="62" t="s">
        <v>60</v>
      </c>
      <c r="G194" s="112" t="s">
        <v>160</v>
      </c>
      <c r="H194" s="112"/>
      <c r="I194" s="112"/>
      <c r="J194" s="112"/>
      <c r="K194" s="112"/>
      <c r="L194" s="112"/>
      <c r="M194" s="112"/>
      <c r="N194" s="113"/>
    </row>
    <row r="195" spans="1:14">
      <c r="A195" s="56"/>
      <c r="B195" s="76"/>
      <c r="C195" s="75"/>
      <c r="D195" s="75"/>
      <c r="E195" s="75"/>
      <c r="F195" s="79"/>
      <c r="G195" s="79"/>
      <c r="H195" s="79"/>
      <c r="I195" s="79"/>
      <c r="J195" s="75"/>
      <c r="K195" s="75"/>
      <c r="L195" s="75"/>
      <c r="M195" s="85"/>
      <c r="N195" s="86"/>
    </row>
    <row r="196" spans="1:14">
      <c r="A196" s="56"/>
      <c r="B196" s="100" t="s">
        <v>61</v>
      </c>
      <c r="C196" s="75"/>
      <c r="D196" s="75"/>
      <c r="E196" s="75"/>
      <c r="F196" s="61">
        <v>1</v>
      </c>
      <c r="G196" s="61">
        <v>2</v>
      </c>
      <c r="H196" s="61">
        <v>3</v>
      </c>
      <c r="I196" s="61">
        <v>4</v>
      </c>
      <c r="J196" s="61">
        <v>5</v>
      </c>
      <c r="K196" s="114" t="s">
        <v>2</v>
      </c>
      <c r="L196" s="114"/>
      <c r="M196" s="61" t="s">
        <v>62</v>
      </c>
      <c r="N196" s="87" t="s">
        <v>63</v>
      </c>
    </row>
    <row r="197" spans="1:14">
      <c r="A197" s="56"/>
      <c r="B197" s="88" t="s">
        <v>64</v>
      </c>
      <c r="C197" s="63" t="str">
        <f>IF(C192&gt;"",C192,"")</f>
        <v>Koivumäki Jimi</v>
      </c>
      <c r="D197" s="63" t="str">
        <f>IF(G192&gt;"",G192,"")</f>
        <v>Korkiavuori Aatu</v>
      </c>
      <c r="E197" s="64"/>
      <c r="F197" s="65">
        <v>1</v>
      </c>
      <c r="G197" s="65">
        <v>1</v>
      </c>
      <c r="H197" s="65">
        <v>1</v>
      </c>
      <c r="I197" s="65"/>
      <c r="J197" s="65"/>
      <c r="K197" s="66">
        <f>IF(ISBLANK(F197),"",COUNTIF(F197:J197,"&gt;=0"))</f>
        <v>3</v>
      </c>
      <c r="L197" s="66">
        <f>IF(ISBLANK(F197),"",(IF(LEFT(F197,1)="-",1,0)+IF(LEFT(G197,1)="-",1,0)+IF(LEFT(H197,1)="-",1,0)+IF(LEFT(I197,1)="-",1,0)+IF(LEFT(J197,1)="-",1,0)))</f>
        <v>0</v>
      </c>
      <c r="M197" s="67">
        <f t="shared" ref="M197:M201" si="15">IF(K197=3,1,"")</f>
        <v>1</v>
      </c>
      <c r="N197" s="67" t="str">
        <f t="shared" ref="N197:N201" si="16">IF(L197=3,1,"")</f>
        <v/>
      </c>
    </row>
    <row r="198" spans="1:14">
      <c r="A198" s="56"/>
      <c r="B198" s="88" t="s">
        <v>65</v>
      </c>
      <c r="C198" s="63" t="str">
        <f>IF(C193&gt;"",C193,"")</f>
        <v>Lehtosaari Niko</v>
      </c>
      <c r="D198" s="63" t="str">
        <f>IF(G193&gt;"",G193,"")</f>
        <v>Moilanen Olavi</v>
      </c>
      <c r="E198" s="64"/>
      <c r="F198" s="65">
        <v>9</v>
      </c>
      <c r="G198" s="65">
        <v>-10</v>
      </c>
      <c r="H198" s="65">
        <v>7</v>
      </c>
      <c r="I198" s="65">
        <v>5</v>
      </c>
      <c r="J198" s="65"/>
      <c r="K198" s="66">
        <f>IF(ISBLANK(F198),"",COUNTIF(F198:J198,"&gt;=0"))</f>
        <v>3</v>
      </c>
      <c r="L198" s="66">
        <f>IF(ISBLANK(F198),"",(IF(LEFT(F198,1)="-",1,0)+IF(LEFT(G198,1)="-",1,0)+IF(LEFT(H198,1)="-",1,0)+IF(LEFT(I198,1)="-",1,0)+IF(LEFT(J198,1)="-",1,0)))</f>
        <v>1</v>
      </c>
      <c r="M198" s="67">
        <f t="shared" si="15"/>
        <v>1</v>
      </c>
      <c r="N198" s="67" t="str">
        <f t="shared" si="16"/>
        <v/>
      </c>
    </row>
    <row r="199" spans="1:14">
      <c r="A199" s="56"/>
      <c r="B199" s="88" t="s">
        <v>66</v>
      </c>
      <c r="C199" s="63" t="str">
        <f>IF(C194&gt;"",C194,"")</f>
        <v>Koivumäki Joel</v>
      </c>
      <c r="D199" s="63" t="str">
        <f>IF(G194&gt;"",G194,"")</f>
        <v>Ylinen Aki</v>
      </c>
      <c r="E199" s="64"/>
      <c r="F199" s="65">
        <v>3</v>
      </c>
      <c r="G199" s="65">
        <v>2</v>
      </c>
      <c r="H199" s="65">
        <v>6</v>
      </c>
      <c r="I199" s="65"/>
      <c r="J199" s="65"/>
      <c r="K199" s="66">
        <f>IF(ISBLANK(F199),"",COUNTIF(F199:J199,"&gt;=0"))</f>
        <v>3</v>
      </c>
      <c r="L199" s="66">
        <f>IF(ISBLANK(F199),"",(IF(LEFT(F199,1)="-",1,0)+IF(LEFT(G199,1)="-",1,0)+IF(LEFT(H199,1)="-",1,0)+IF(LEFT(I199,1)="-",1,0)+IF(LEFT(J199,1)="-",1,0)))</f>
        <v>0</v>
      </c>
      <c r="M199" s="67">
        <f t="shared" si="15"/>
        <v>1</v>
      </c>
      <c r="N199" s="67" t="str">
        <f t="shared" si="16"/>
        <v/>
      </c>
    </row>
    <row r="200" spans="1:14">
      <c r="A200" s="56"/>
      <c r="B200" s="88" t="s">
        <v>67</v>
      </c>
      <c r="C200" s="63" t="str">
        <f>IF(C192&gt;"",C192,"")</f>
        <v>Koivumäki Jimi</v>
      </c>
      <c r="D200" s="63" t="str">
        <f>IF(G193&gt;"",G193,"")</f>
        <v>Moilanen Olavi</v>
      </c>
      <c r="E200" s="64"/>
      <c r="F200" s="65"/>
      <c r="G200" s="65"/>
      <c r="H200" s="65"/>
      <c r="I200" s="65"/>
      <c r="J200" s="65"/>
      <c r="K200" s="66" t="str">
        <f>IF(ISBLANK(F200),"",COUNTIF(F200:J200,"&gt;=0"))</f>
        <v/>
      </c>
      <c r="L200" s="66" t="str">
        <f>IF(ISBLANK(F200),"",(IF(LEFT(F200,1)="-",1,0)+IF(LEFT(G200,1)="-",1,0)+IF(LEFT(H200,1)="-",1,0)+IF(LEFT(I200,1)="-",1,0)+IF(LEFT(J200,1)="-",1,0)))</f>
        <v/>
      </c>
      <c r="M200" s="67" t="str">
        <f t="shared" si="15"/>
        <v/>
      </c>
      <c r="N200" s="67" t="str">
        <f t="shared" si="16"/>
        <v/>
      </c>
    </row>
    <row r="201" spans="1:14">
      <c r="A201" s="56"/>
      <c r="B201" s="88" t="s">
        <v>68</v>
      </c>
      <c r="C201" s="63" t="str">
        <f>IF(C193&gt;"",C193,"")</f>
        <v>Lehtosaari Niko</v>
      </c>
      <c r="D201" s="63" t="str">
        <f>IF(G192&gt;"",G192,"")</f>
        <v>Korkiavuori Aatu</v>
      </c>
      <c r="E201" s="64"/>
      <c r="F201" s="65"/>
      <c r="G201" s="65"/>
      <c r="H201" s="65"/>
      <c r="I201" s="65"/>
      <c r="J201" s="65"/>
      <c r="K201" s="66" t="str">
        <f>IF(ISBLANK(F201),"",COUNTIF(F201:J201,"&gt;=0"))</f>
        <v/>
      </c>
      <c r="L201" s="66" t="str">
        <f>IF(ISBLANK(F201),"",(IF(LEFT(F201,1)="-",1,0)+IF(LEFT(G201,1)="-",1,0)+IF(LEFT(H201,1)="-",1,0)+IF(LEFT(I201,1)="-",1,0)+IF(LEFT(J201,1)="-",1,0)))</f>
        <v/>
      </c>
      <c r="M201" s="67" t="str">
        <f t="shared" si="15"/>
        <v/>
      </c>
      <c r="N201" s="67" t="str">
        <f t="shared" si="16"/>
        <v/>
      </c>
    </row>
    <row r="202" spans="1:14">
      <c r="A202" s="56"/>
      <c r="B202" s="76"/>
      <c r="C202" s="75"/>
      <c r="D202" s="75"/>
      <c r="E202" s="75"/>
      <c r="F202" s="75"/>
      <c r="G202" s="75"/>
      <c r="H202" s="75"/>
      <c r="I202" s="115" t="s">
        <v>24</v>
      </c>
      <c r="J202" s="115"/>
      <c r="K202" s="68">
        <f>SUM(K197:K201)</f>
        <v>9</v>
      </c>
      <c r="L202" s="68">
        <f>SUM(L197:L201)</f>
        <v>1</v>
      </c>
      <c r="M202" s="68">
        <f>SUM(M197:M201)</f>
        <v>3</v>
      </c>
      <c r="N202" s="89">
        <f>SUM(N197:N201)</f>
        <v>0</v>
      </c>
    </row>
    <row r="203" spans="1:14">
      <c r="A203" s="56"/>
      <c r="B203" s="76" t="s">
        <v>69</v>
      </c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86"/>
    </row>
    <row r="204" spans="1:14">
      <c r="A204" s="56"/>
      <c r="B204" s="76" t="s">
        <v>70</v>
      </c>
      <c r="C204" s="75"/>
      <c r="D204" s="75" t="s">
        <v>71</v>
      </c>
      <c r="E204" s="75"/>
      <c r="F204" s="75"/>
      <c r="G204" s="75" t="s">
        <v>6</v>
      </c>
      <c r="H204" s="75"/>
      <c r="I204" s="75"/>
      <c r="J204" s="75" t="s">
        <v>72</v>
      </c>
      <c r="K204" s="75"/>
      <c r="L204" s="75"/>
      <c r="M204" s="75"/>
      <c r="N204" s="86"/>
    </row>
    <row r="205" spans="1:14" ht="15" thickBot="1">
      <c r="A205" s="56"/>
      <c r="B205" s="76"/>
      <c r="C205" s="75"/>
      <c r="D205" s="75"/>
      <c r="E205" s="75"/>
      <c r="F205" s="75"/>
      <c r="G205" s="75"/>
      <c r="H205" s="75"/>
      <c r="I205" s="75"/>
      <c r="J205" s="116" t="str">
        <f>IF(M202=3,C191,IF(N202=3,G191,""))</f>
        <v>TIP-70</v>
      </c>
      <c r="K205" s="116"/>
      <c r="L205" s="116"/>
      <c r="M205" s="116"/>
      <c r="N205" s="117"/>
    </row>
    <row r="206" spans="1:14">
      <c r="A206" s="56"/>
      <c r="B206" s="118" t="s">
        <v>77</v>
      </c>
      <c r="C206" s="119"/>
      <c r="D206" s="119"/>
      <c r="E206" s="119"/>
      <c r="F206" s="119"/>
      <c r="G206" s="119"/>
      <c r="H206" s="119"/>
      <c r="I206" s="119"/>
      <c r="J206" s="119"/>
      <c r="K206" s="119"/>
      <c r="L206" s="119"/>
      <c r="M206" s="119"/>
      <c r="N206" s="120"/>
    </row>
    <row r="207" spans="1:14">
      <c r="A207" s="56"/>
      <c r="B207" s="121"/>
      <c r="C207" s="122"/>
      <c r="D207" s="122"/>
      <c r="E207" s="122"/>
      <c r="F207" s="122"/>
      <c r="G207" s="122"/>
      <c r="H207" s="122"/>
      <c r="I207" s="122"/>
      <c r="J207" s="122"/>
      <c r="K207" s="122"/>
      <c r="L207" s="122"/>
      <c r="M207" s="122"/>
      <c r="N207" s="123"/>
    </row>
    <row r="208" spans="1:14">
      <c r="A208" s="56"/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</row>
    <row r="209" spans="1:14">
      <c r="A209" s="56"/>
      <c r="B209" s="70"/>
      <c r="C209" s="71"/>
      <c r="D209" s="71"/>
      <c r="E209" s="71"/>
      <c r="F209" s="134" t="s">
        <v>48</v>
      </c>
      <c r="G209" s="134"/>
      <c r="H209" s="135" t="s">
        <v>18</v>
      </c>
      <c r="I209" s="135"/>
      <c r="J209" s="135"/>
      <c r="K209" s="135"/>
      <c r="L209" s="135"/>
      <c r="M209" s="135"/>
      <c r="N209" s="136"/>
    </row>
    <row r="210" spans="1:14">
      <c r="A210" s="56"/>
      <c r="B210" s="72"/>
      <c r="C210" s="73" t="s">
        <v>73</v>
      </c>
      <c r="D210" s="74"/>
      <c r="E210" s="75"/>
      <c r="F210" s="137" t="s">
        <v>49</v>
      </c>
      <c r="G210" s="137"/>
      <c r="H210" s="138" t="s">
        <v>5</v>
      </c>
      <c r="I210" s="138"/>
      <c r="J210" s="138"/>
      <c r="K210" s="138"/>
      <c r="L210" s="138"/>
      <c r="M210" s="138"/>
      <c r="N210" s="139"/>
    </row>
    <row r="211" spans="1:14">
      <c r="A211" s="56"/>
      <c r="B211" s="76"/>
      <c r="C211" s="77"/>
      <c r="D211" s="75"/>
      <c r="E211" s="75"/>
      <c r="F211" s="137" t="s">
        <v>50</v>
      </c>
      <c r="G211" s="137"/>
      <c r="H211" s="140" t="s">
        <v>84</v>
      </c>
      <c r="I211" s="140"/>
      <c r="J211" s="140"/>
      <c r="K211" s="140"/>
      <c r="L211" s="140"/>
      <c r="M211" s="140"/>
      <c r="N211" s="141"/>
    </row>
    <row r="212" spans="1:14" ht="15" thickBot="1">
      <c r="A212" s="56"/>
      <c r="B212" s="72"/>
      <c r="C212" s="74"/>
      <c r="D212" s="75"/>
      <c r="E212" s="75"/>
      <c r="F212" s="124" t="s">
        <v>51</v>
      </c>
      <c r="G212" s="124"/>
      <c r="H212" s="125">
        <v>45003</v>
      </c>
      <c r="I212" s="125"/>
      <c r="J212" s="125"/>
      <c r="K212" s="69" t="s">
        <v>52</v>
      </c>
      <c r="L212" s="126"/>
      <c r="M212" s="126"/>
      <c r="N212" s="127"/>
    </row>
    <row r="213" spans="1:14" ht="15" thickTop="1">
      <c r="A213" s="56"/>
      <c r="B213" s="78"/>
      <c r="C213" s="75"/>
      <c r="D213" s="75"/>
      <c r="E213" s="75"/>
      <c r="F213" s="79"/>
      <c r="G213" s="75"/>
      <c r="H213" s="75"/>
      <c r="I213" s="58"/>
      <c r="J213" s="58"/>
      <c r="K213" s="58"/>
      <c r="L213" s="58"/>
      <c r="M213" s="58"/>
      <c r="N213" s="80"/>
    </row>
    <row r="214" spans="1:14" ht="15" thickBot="1">
      <c r="A214" s="56"/>
      <c r="B214" s="81" t="s">
        <v>53</v>
      </c>
      <c r="C214" s="128" t="s">
        <v>33</v>
      </c>
      <c r="D214" s="128"/>
      <c r="E214" s="59"/>
      <c r="F214" s="110" t="s">
        <v>54</v>
      </c>
      <c r="G214" s="129" t="s">
        <v>8</v>
      </c>
      <c r="H214" s="129"/>
      <c r="I214" s="129"/>
      <c r="J214" s="129"/>
      <c r="K214" s="129"/>
      <c r="L214" s="129"/>
      <c r="M214" s="129"/>
      <c r="N214" s="130"/>
    </row>
    <row r="215" spans="1:14">
      <c r="A215" s="56"/>
      <c r="B215" s="82" t="s">
        <v>55</v>
      </c>
      <c r="C215" s="131" t="s">
        <v>153</v>
      </c>
      <c r="D215" s="131"/>
      <c r="E215" s="60"/>
      <c r="F215" s="83" t="s">
        <v>56</v>
      </c>
      <c r="G215" s="132" t="s">
        <v>157</v>
      </c>
      <c r="H215" s="132"/>
      <c r="I215" s="132"/>
      <c r="J215" s="132"/>
      <c r="K215" s="132"/>
      <c r="L215" s="132"/>
      <c r="M215" s="132"/>
      <c r="N215" s="133"/>
    </row>
    <row r="216" spans="1:14">
      <c r="A216" s="56"/>
      <c r="B216" s="84" t="s">
        <v>57</v>
      </c>
      <c r="C216" s="111" t="s">
        <v>155</v>
      </c>
      <c r="D216" s="111"/>
      <c r="E216" s="60"/>
      <c r="F216" s="61" t="s">
        <v>58</v>
      </c>
      <c r="G216" s="112" t="s">
        <v>156</v>
      </c>
      <c r="H216" s="112"/>
      <c r="I216" s="112"/>
      <c r="J216" s="112"/>
      <c r="K216" s="112"/>
      <c r="L216" s="112"/>
      <c r="M216" s="112"/>
      <c r="N216" s="113"/>
    </row>
    <row r="217" spans="1:14">
      <c r="A217" s="56"/>
      <c r="B217" s="84" t="s">
        <v>59</v>
      </c>
      <c r="C217" s="111" t="s">
        <v>154</v>
      </c>
      <c r="D217" s="111"/>
      <c r="E217" s="60"/>
      <c r="F217" s="62" t="s">
        <v>60</v>
      </c>
      <c r="G217" s="112" t="s">
        <v>158</v>
      </c>
      <c r="H217" s="112"/>
      <c r="I217" s="112"/>
      <c r="J217" s="112"/>
      <c r="K217" s="112"/>
      <c r="L217" s="112"/>
      <c r="M217" s="112"/>
      <c r="N217" s="113"/>
    </row>
    <row r="218" spans="1:14">
      <c r="A218" s="56"/>
      <c r="B218" s="76"/>
      <c r="C218" s="75"/>
      <c r="D218" s="75"/>
      <c r="E218" s="75"/>
      <c r="F218" s="79"/>
      <c r="G218" s="79"/>
      <c r="H218" s="79"/>
      <c r="I218" s="79"/>
      <c r="J218" s="75"/>
      <c r="K218" s="75"/>
      <c r="L218" s="75"/>
      <c r="M218" s="85"/>
      <c r="N218" s="86"/>
    </row>
    <row r="219" spans="1:14">
      <c r="A219" s="56"/>
      <c r="B219" s="100" t="s">
        <v>61</v>
      </c>
      <c r="C219" s="75"/>
      <c r="D219" s="75"/>
      <c r="E219" s="75"/>
      <c r="F219" s="61">
        <v>1</v>
      </c>
      <c r="G219" s="61">
        <v>2</v>
      </c>
      <c r="H219" s="61">
        <v>3</v>
      </c>
      <c r="I219" s="61">
        <v>4</v>
      </c>
      <c r="J219" s="61">
        <v>5</v>
      </c>
      <c r="K219" s="114" t="s">
        <v>2</v>
      </c>
      <c r="L219" s="114"/>
      <c r="M219" s="61" t="s">
        <v>62</v>
      </c>
      <c r="N219" s="87" t="s">
        <v>63</v>
      </c>
    </row>
    <row r="220" spans="1:14">
      <c r="A220" s="56"/>
      <c r="B220" s="88" t="s">
        <v>64</v>
      </c>
      <c r="C220" s="63" t="str">
        <f>IF(C215&gt;"",C215,"")</f>
        <v>Lehtinen Aapo</v>
      </c>
      <c r="D220" s="63" t="str">
        <f>IF(G215&gt;"",G215,"")</f>
        <v>Hyttinen Eetu</v>
      </c>
      <c r="E220" s="64"/>
      <c r="F220" s="65">
        <v>-9</v>
      </c>
      <c r="G220" s="65">
        <v>6</v>
      </c>
      <c r="H220" s="65">
        <v>-7</v>
      </c>
      <c r="I220" s="65">
        <v>-6</v>
      </c>
      <c r="J220" s="65"/>
      <c r="K220" s="66">
        <f>IF(ISBLANK(F220),"",COUNTIF(F220:J220,"&gt;=0"))</f>
        <v>1</v>
      </c>
      <c r="L220" s="66">
        <f>IF(ISBLANK(F220),"",(IF(LEFT(F220,1)="-",1,0)+IF(LEFT(G220,1)="-",1,0)+IF(LEFT(H220,1)="-",1,0)+IF(LEFT(I220,1)="-",1,0)+IF(LEFT(J220,1)="-",1,0)))</f>
        <v>3</v>
      </c>
      <c r="M220" s="67" t="str">
        <f t="shared" ref="M220:M224" si="17">IF(K220=3,1,"")</f>
        <v/>
      </c>
      <c r="N220" s="67">
        <f t="shared" ref="N220:N224" si="18">IF(L220=3,1,"")</f>
        <v>1</v>
      </c>
    </row>
    <row r="221" spans="1:14">
      <c r="A221" s="56"/>
      <c r="B221" s="88" t="s">
        <v>65</v>
      </c>
      <c r="C221" s="63" t="str">
        <f>IF(C216&gt;"",C216,"")</f>
        <v>Vilppula Luuka</v>
      </c>
      <c r="D221" s="63" t="str">
        <f>IF(G216&gt;"",G216,"")</f>
        <v>Åvist Aapo</v>
      </c>
      <c r="E221" s="64"/>
      <c r="F221" s="65">
        <v>-9</v>
      </c>
      <c r="G221" s="65">
        <v>-9</v>
      </c>
      <c r="H221" s="65">
        <v>-12</v>
      </c>
      <c r="I221" s="65"/>
      <c r="J221" s="65"/>
      <c r="K221" s="66">
        <f>IF(ISBLANK(F221),"",COUNTIF(F221:J221,"&gt;=0"))</f>
        <v>0</v>
      </c>
      <c r="L221" s="66">
        <f>IF(ISBLANK(F221),"",(IF(LEFT(F221,1)="-",1,0)+IF(LEFT(G221,1)="-",1,0)+IF(LEFT(H221,1)="-",1,0)+IF(LEFT(I221,1)="-",1,0)+IF(LEFT(J221,1)="-",1,0)))</f>
        <v>3</v>
      </c>
      <c r="M221" s="67" t="str">
        <f t="shared" si="17"/>
        <v/>
      </c>
      <c r="N221" s="67">
        <f t="shared" si="18"/>
        <v>1</v>
      </c>
    </row>
    <row r="222" spans="1:14">
      <c r="A222" s="56"/>
      <c r="B222" s="88" t="s">
        <v>66</v>
      </c>
      <c r="C222" s="63" t="str">
        <f>IF(C217&gt;"",C217,"")</f>
        <v>Luomakoski Taneli</v>
      </c>
      <c r="D222" s="63" t="str">
        <f>IF(G217&gt;"",G217,"")</f>
        <v>Lampinen Kaarlo</v>
      </c>
      <c r="E222" s="64"/>
      <c r="F222" s="65">
        <v>-2</v>
      </c>
      <c r="G222" s="65">
        <v>-3</v>
      </c>
      <c r="H222" s="65">
        <v>9</v>
      </c>
      <c r="I222" s="65">
        <v>9</v>
      </c>
      <c r="J222" s="65">
        <v>9</v>
      </c>
      <c r="K222" s="66">
        <f>IF(ISBLANK(F222),"",COUNTIF(F222:J222,"&gt;=0"))</f>
        <v>3</v>
      </c>
      <c r="L222" s="66">
        <f>IF(ISBLANK(F222),"",(IF(LEFT(F222,1)="-",1,0)+IF(LEFT(G222,1)="-",1,0)+IF(LEFT(H222,1)="-",1,0)+IF(LEFT(I222,1)="-",1,0)+IF(LEFT(J222,1)="-",1,0)))</f>
        <v>2</v>
      </c>
      <c r="M222" s="67">
        <f t="shared" si="17"/>
        <v>1</v>
      </c>
      <c r="N222" s="67" t="str">
        <f t="shared" si="18"/>
        <v/>
      </c>
    </row>
    <row r="223" spans="1:14">
      <c r="A223" s="56"/>
      <c r="B223" s="88" t="s">
        <v>67</v>
      </c>
      <c r="C223" s="63" t="str">
        <f>IF(C215&gt;"",C215,"")</f>
        <v>Lehtinen Aapo</v>
      </c>
      <c r="D223" s="63" t="str">
        <f>IF(G216&gt;"",G216,"")</f>
        <v>Åvist Aapo</v>
      </c>
      <c r="E223" s="64"/>
      <c r="F223" s="65">
        <v>-9</v>
      </c>
      <c r="G223" s="65">
        <v>-7</v>
      </c>
      <c r="H223" s="65">
        <v>9</v>
      </c>
      <c r="I223" s="65">
        <v>-9</v>
      </c>
      <c r="J223" s="65"/>
      <c r="K223" s="66">
        <f>IF(ISBLANK(F223),"",COUNTIF(F223:J223,"&gt;=0"))</f>
        <v>1</v>
      </c>
      <c r="L223" s="66">
        <f>IF(ISBLANK(F223),"",(IF(LEFT(F223,1)="-",1,0)+IF(LEFT(G223,1)="-",1,0)+IF(LEFT(H223,1)="-",1,0)+IF(LEFT(I223,1)="-",1,0)+IF(LEFT(J223,1)="-",1,0)))</f>
        <v>3</v>
      </c>
      <c r="M223" s="67" t="str">
        <f t="shared" si="17"/>
        <v/>
      </c>
      <c r="N223" s="67">
        <f t="shared" si="18"/>
        <v>1</v>
      </c>
    </row>
    <row r="224" spans="1:14">
      <c r="A224" s="56"/>
      <c r="B224" s="88" t="s">
        <v>68</v>
      </c>
      <c r="C224" s="63" t="str">
        <f>IF(C216&gt;"",C216,"")</f>
        <v>Vilppula Luuka</v>
      </c>
      <c r="D224" s="63" t="str">
        <f>IF(G215&gt;"",G215,"")</f>
        <v>Hyttinen Eetu</v>
      </c>
      <c r="E224" s="64"/>
      <c r="F224" s="65"/>
      <c r="G224" s="65"/>
      <c r="H224" s="65"/>
      <c r="I224" s="65"/>
      <c r="J224" s="65"/>
      <c r="K224" s="66" t="str">
        <f>IF(ISBLANK(F224),"",COUNTIF(F224:J224,"&gt;=0"))</f>
        <v/>
      </c>
      <c r="L224" s="66" t="str">
        <f>IF(ISBLANK(F224),"",(IF(LEFT(F224,1)="-",1,0)+IF(LEFT(G224,1)="-",1,0)+IF(LEFT(H224,1)="-",1,0)+IF(LEFT(I224,1)="-",1,0)+IF(LEFT(J224,1)="-",1,0)))</f>
        <v/>
      </c>
      <c r="M224" s="67" t="str">
        <f t="shared" si="17"/>
        <v/>
      </c>
      <c r="N224" s="67" t="str">
        <f t="shared" si="18"/>
        <v/>
      </c>
    </row>
    <row r="225" spans="1:14">
      <c r="A225" s="56"/>
      <c r="B225" s="76"/>
      <c r="C225" s="75"/>
      <c r="D225" s="75"/>
      <c r="E225" s="75"/>
      <c r="F225" s="75"/>
      <c r="G225" s="75"/>
      <c r="H225" s="75"/>
      <c r="I225" s="115" t="s">
        <v>24</v>
      </c>
      <c r="J225" s="115"/>
      <c r="K225" s="68">
        <f>SUM(K220:K224)</f>
        <v>5</v>
      </c>
      <c r="L225" s="68">
        <f>SUM(L220:L224)</f>
        <v>11</v>
      </c>
      <c r="M225" s="68">
        <f>SUM(M220:M224)</f>
        <v>1</v>
      </c>
      <c r="N225" s="89">
        <f>SUM(N220:N224)</f>
        <v>3</v>
      </c>
    </row>
    <row r="226" spans="1:14">
      <c r="A226" s="56"/>
      <c r="B226" s="76" t="s">
        <v>69</v>
      </c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86"/>
    </row>
    <row r="227" spans="1:14">
      <c r="A227" s="56"/>
      <c r="B227" s="76" t="s">
        <v>70</v>
      </c>
      <c r="C227" s="75"/>
      <c r="D227" s="75" t="s">
        <v>71</v>
      </c>
      <c r="E227" s="75"/>
      <c r="F227" s="75"/>
      <c r="G227" s="75" t="s">
        <v>6</v>
      </c>
      <c r="H227" s="75"/>
      <c r="I227" s="75"/>
      <c r="J227" s="75" t="s">
        <v>72</v>
      </c>
      <c r="K227" s="75"/>
      <c r="L227" s="75"/>
      <c r="M227" s="75"/>
      <c r="N227" s="86"/>
    </row>
    <row r="228" spans="1:14" ht="15" thickBot="1">
      <c r="A228" s="56"/>
      <c r="B228" s="76"/>
      <c r="C228" s="75"/>
      <c r="D228" s="75"/>
      <c r="E228" s="75"/>
      <c r="F228" s="75"/>
      <c r="G228" s="75"/>
      <c r="H228" s="75"/>
      <c r="I228" s="75"/>
      <c r="J228" s="116" t="str">
        <f>IF(M225=3,C214,IF(N225=3,G214,""))</f>
        <v>OPT-86 3</v>
      </c>
      <c r="K228" s="116"/>
      <c r="L228" s="116"/>
      <c r="M228" s="116"/>
      <c r="N228" s="117"/>
    </row>
    <row r="229" spans="1:14">
      <c r="A229" s="56"/>
      <c r="B229" s="118" t="s">
        <v>77</v>
      </c>
      <c r="C229" s="119"/>
      <c r="D229" s="119"/>
      <c r="E229" s="119"/>
      <c r="F229" s="119"/>
      <c r="G229" s="119"/>
      <c r="H229" s="119"/>
      <c r="I229" s="119"/>
      <c r="J229" s="119"/>
      <c r="K229" s="119"/>
      <c r="L229" s="119"/>
      <c r="M229" s="119"/>
      <c r="N229" s="120"/>
    </row>
    <row r="230" spans="1:14">
      <c r="A230" s="56"/>
      <c r="B230" s="121"/>
      <c r="C230" s="122"/>
      <c r="D230" s="122"/>
      <c r="E230" s="122"/>
      <c r="F230" s="122"/>
      <c r="G230" s="122"/>
      <c r="H230" s="122"/>
      <c r="I230" s="122"/>
      <c r="J230" s="122"/>
      <c r="K230" s="122"/>
      <c r="L230" s="122"/>
      <c r="M230" s="122"/>
      <c r="N230" s="123"/>
    </row>
    <row r="231" spans="1:14">
      <c r="A231" s="56"/>
      <c r="B231" s="56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</row>
    <row r="232" spans="1:14">
      <c r="A232" s="56"/>
      <c r="B232" s="70"/>
      <c r="C232" s="71"/>
      <c r="D232" s="71"/>
      <c r="E232" s="71"/>
      <c r="F232" s="134" t="s">
        <v>48</v>
      </c>
      <c r="G232" s="134"/>
      <c r="H232" s="135" t="s">
        <v>18</v>
      </c>
      <c r="I232" s="135"/>
      <c r="J232" s="135"/>
      <c r="K232" s="135"/>
      <c r="L232" s="135"/>
      <c r="M232" s="135"/>
      <c r="N232" s="136"/>
    </row>
    <row r="233" spans="1:14">
      <c r="A233" s="56"/>
      <c r="B233" s="72"/>
      <c r="C233" s="73" t="s">
        <v>73</v>
      </c>
      <c r="D233" s="74"/>
      <c r="E233" s="75"/>
      <c r="F233" s="137" t="s">
        <v>49</v>
      </c>
      <c r="G233" s="137"/>
      <c r="H233" s="138" t="s">
        <v>5</v>
      </c>
      <c r="I233" s="138"/>
      <c r="J233" s="138"/>
      <c r="K233" s="138"/>
      <c r="L233" s="138"/>
      <c r="M233" s="138"/>
      <c r="N233" s="139"/>
    </row>
    <row r="234" spans="1:14">
      <c r="A234" s="56"/>
      <c r="B234" s="76"/>
      <c r="C234" s="77"/>
      <c r="D234" s="75"/>
      <c r="E234" s="75"/>
      <c r="F234" s="137" t="s">
        <v>50</v>
      </c>
      <c r="G234" s="137"/>
      <c r="H234" s="140" t="s">
        <v>85</v>
      </c>
      <c r="I234" s="140"/>
      <c r="J234" s="140"/>
      <c r="K234" s="140"/>
      <c r="L234" s="140"/>
      <c r="M234" s="140"/>
      <c r="N234" s="141"/>
    </row>
    <row r="235" spans="1:14" ht="15" thickBot="1">
      <c r="A235" s="56"/>
      <c r="B235" s="72"/>
      <c r="C235" s="74"/>
      <c r="D235" s="75"/>
      <c r="E235" s="75"/>
      <c r="F235" s="124" t="s">
        <v>51</v>
      </c>
      <c r="G235" s="124"/>
      <c r="H235" s="125">
        <v>45003</v>
      </c>
      <c r="I235" s="125"/>
      <c r="J235" s="125"/>
      <c r="K235" s="69" t="s">
        <v>52</v>
      </c>
      <c r="L235" s="126"/>
      <c r="M235" s="126"/>
      <c r="N235" s="127"/>
    </row>
    <row r="236" spans="1:14" ht="15" thickTop="1">
      <c r="A236" s="56"/>
      <c r="B236" s="78"/>
      <c r="C236" s="75"/>
      <c r="D236" s="75"/>
      <c r="E236" s="75"/>
      <c r="F236" s="79"/>
      <c r="G236" s="75"/>
      <c r="H236" s="75"/>
      <c r="I236" s="58"/>
      <c r="J236" s="58"/>
      <c r="K236" s="58"/>
      <c r="L236" s="58"/>
      <c r="M236" s="58"/>
      <c r="N236" s="80"/>
    </row>
    <row r="237" spans="1:14" ht="15" thickBot="1">
      <c r="A237" s="56"/>
      <c r="B237" s="81" t="s">
        <v>53</v>
      </c>
      <c r="C237" s="128" t="s">
        <v>35</v>
      </c>
      <c r="D237" s="128"/>
      <c r="E237" s="59"/>
      <c r="F237" s="110" t="s">
        <v>54</v>
      </c>
      <c r="G237" s="129" t="s">
        <v>8</v>
      </c>
      <c r="H237" s="129"/>
      <c r="I237" s="129"/>
      <c r="J237" s="129"/>
      <c r="K237" s="129"/>
      <c r="L237" s="129"/>
      <c r="M237" s="129"/>
      <c r="N237" s="130"/>
    </row>
    <row r="238" spans="1:14">
      <c r="A238" s="56"/>
      <c r="B238" s="82" t="s">
        <v>55</v>
      </c>
      <c r="C238" s="131" t="s">
        <v>150</v>
      </c>
      <c r="D238" s="131"/>
      <c r="E238" s="60"/>
      <c r="F238" s="83" t="s">
        <v>56</v>
      </c>
      <c r="G238" s="132" t="s">
        <v>158</v>
      </c>
      <c r="H238" s="132"/>
      <c r="I238" s="132"/>
      <c r="J238" s="132"/>
      <c r="K238" s="132"/>
      <c r="L238" s="132"/>
      <c r="M238" s="132"/>
      <c r="N238" s="133"/>
    </row>
    <row r="239" spans="1:14">
      <c r="A239" s="56"/>
      <c r="B239" s="84" t="s">
        <v>57</v>
      </c>
      <c r="C239" s="111" t="s">
        <v>152</v>
      </c>
      <c r="D239" s="111"/>
      <c r="E239" s="60"/>
      <c r="F239" s="61" t="s">
        <v>58</v>
      </c>
      <c r="G239" s="112" t="s">
        <v>156</v>
      </c>
      <c r="H239" s="112"/>
      <c r="I239" s="112"/>
      <c r="J239" s="112"/>
      <c r="K239" s="112"/>
      <c r="L239" s="112"/>
      <c r="M239" s="112"/>
      <c r="N239" s="113"/>
    </row>
    <row r="240" spans="1:14">
      <c r="A240" s="56"/>
      <c r="B240" s="84" t="s">
        <v>59</v>
      </c>
      <c r="C240" s="111" t="s">
        <v>151</v>
      </c>
      <c r="D240" s="111"/>
      <c r="E240" s="60"/>
      <c r="F240" s="62" t="s">
        <v>60</v>
      </c>
      <c r="G240" s="112" t="s">
        <v>157</v>
      </c>
      <c r="H240" s="112"/>
      <c r="I240" s="112"/>
      <c r="J240" s="112"/>
      <c r="K240" s="112"/>
      <c r="L240" s="112"/>
      <c r="M240" s="112"/>
      <c r="N240" s="113"/>
    </row>
    <row r="241" spans="1:14">
      <c r="A241" s="56"/>
      <c r="B241" s="76"/>
      <c r="C241" s="75"/>
      <c r="D241" s="75"/>
      <c r="E241" s="75"/>
      <c r="F241" s="79"/>
      <c r="G241" s="79"/>
      <c r="H241" s="79"/>
      <c r="I241" s="79"/>
      <c r="J241" s="75"/>
      <c r="K241" s="75"/>
      <c r="L241" s="75"/>
      <c r="M241" s="85"/>
      <c r="N241" s="86"/>
    </row>
    <row r="242" spans="1:14">
      <c r="A242" s="56"/>
      <c r="B242" s="100" t="s">
        <v>61</v>
      </c>
      <c r="C242" s="75"/>
      <c r="D242" s="75"/>
      <c r="E242" s="75"/>
      <c r="F242" s="61">
        <v>1</v>
      </c>
      <c r="G242" s="61">
        <v>2</v>
      </c>
      <c r="H242" s="61">
        <v>3</v>
      </c>
      <c r="I242" s="61">
        <v>4</v>
      </c>
      <c r="J242" s="61">
        <v>5</v>
      </c>
      <c r="K242" s="114" t="s">
        <v>2</v>
      </c>
      <c r="L242" s="114"/>
      <c r="M242" s="61" t="s">
        <v>62</v>
      </c>
      <c r="N242" s="87" t="s">
        <v>63</v>
      </c>
    </row>
    <row r="243" spans="1:14">
      <c r="A243" s="56"/>
      <c r="B243" s="88" t="s">
        <v>64</v>
      </c>
      <c r="C243" s="63" t="str">
        <f>IF(C238&gt;"",C238,"")</f>
        <v>Koivumäki Jimi</v>
      </c>
      <c r="D243" s="63" t="str">
        <f>IF(G238&gt;"",G238,"")</f>
        <v>Lampinen Kaarlo</v>
      </c>
      <c r="E243" s="64"/>
      <c r="F243" s="65">
        <v>3</v>
      </c>
      <c r="G243" s="65">
        <v>3</v>
      </c>
      <c r="H243" s="65">
        <v>1</v>
      </c>
      <c r="I243" s="65"/>
      <c r="J243" s="65"/>
      <c r="K243" s="66">
        <f>IF(ISBLANK(F243),"",COUNTIF(F243:J243,"&gt;=0"))</f>
        <v>3</v>
      </c>
      <c r="L243" s="66">
        <f>IF(ISBLANK(F243),"",(IF(LEFT(F243,1)="-",1,0)+IF(LEFT(G243,1)="-",1,0)+IF(LEFT(H243,1)="-",1,0)+IF(LEFT(I243,1)="-",1,0)+IF(LEFT(J243,1)="-",1,0)))</f>
        <v>0</v>
      </c>
      <c r="M243" s="67">
        <f t="shared" ref="M243:M247" si="19">IF(K243=3,1,"")</f>
        <v>1</v>
      </c>
      <c r="N243" s="67" t="str">
        <f t="shared" ref="N243:N247" si="20">IF(L243=3,1,"")</f>
        <v/>
      </c>
    </row>
    <row r="244" spans="1:14">
      <c r="A244" s="56"/>
      <c r="B244" s="88" t="s">
        <v>65</v>
      </c>
      <c r="C244" s="63" t="str">
        <f>IF(C239&gt;"",C239,"")</f>
        <v>Koivumäki Joel</v>
      </c>
      <c r="D244" s="63" t="str">
        <f>IF(G239&gt;"",G239,"")</f>
        <v>Åvist Aapo</v>
      </c>
      <c r="E244" s="64"/>
      <c r="F244" s="65">
        <v>9</v>
      </c>
      <c r="G244" s="65">
        <v>2</v>
      </c>
      <c r="H244" s="65">
        <v>-3</v>
      </c>
      <c r="I244" s="65">
        <v>8</v>
      </c>
      <c r="J244" s="65"/>
      <c r="K244" s="66">
        <f>IF(ISBLANK(F244),"",COUNTIF(F244:J244,"&gt;=0"))</f>
        <v>3</v>
      </c>
      <c r="L244" s="66">
        <f>IF(ISBLANK(F244),"",(IF(LEFT(F244,1)="-",1,0)+IF(LEFT(G244,1)="-",1,0)+IF(LEFT(H244,1)="-",1,0)+IF(LEFT(I244,1)="-",1,0)+IF(LEFT(J244,1)="-",1,0)))</f>
        <v>1</v>
      </c>
      <c r="M244" s="67">
        <f t="shared" si="19"/>
        <v>1</v>
      </c>
      <c r="N244" s="67" t="str">
        <f t="shared" si="20"/>
        <v/>
      </c>
    </row>
    <row r="245" spans="1:14">
      <c r="A245" s="56"/>
      <c r="B245" s="88" t="s">
        <v>66</v>
      </c>
      <c r="C245" s="63" t="str">
        <f>IF(C240&gt;"",C240,"")</f>
        <v>Lehtosaari Niko</v>
      </c>
      <c r="D245" s="63" t="str">
        <f>IF(G240&gt;"",G240,"")</f>
        <v>Hyttinen Eetu</v>
      </c>
      <c r="E245" s="64"/>
      <c r="F245" s="65">
        <v>-7</v>
      </c>
      <c r="G245" s="65">
        <v>9</v>
      </c>
      <c r="H245" s="65">
        <v>13</v>
      </c>
      <c r="I245" s="65">
        <v>-9</v>
      </c>
      <c r="J245" s="65">
        <v>12</v>
      </c>
      <c r="K245" s="66">
        <f>IF(ISBLANK(F245),"",COUNTIF(F245:J245,"&gt;=0"))</f>
        <v>3</v>
      </c>
      <c r="L245" s="66">
        <f>IF(ISBLANK(F245),"",(IF(LEFT(F245,1)="-",1,0)+IF(LEFT(G245,1)="-",1,0)+IF(LEFT(H245,1)="-",1,0)+IF(LEFT(I245,1)="-",1,0)+IF(LEFT(J245,1)="-",1,0)))</f>
        <v>2</v>
      </c>
      <c r="M245" s="67">
        <f t="shared" si="19"/>
        <v>1</v>
      </c>
      <c r="N245" s="67" t="str">
        <f t="shared" si="20"/>
        <v/>
      </c>
    </row>
    <row r="246" spans="1:14">
      <c r="A246" s="56"/>
      <c r="B246" s="88" t="s">
        <v>67</v>
      </c>
      <c r="C246" s="63" t="str">
        <f>IF(C238&gt;"",C238,"")</f>
        <v>Koivumäki Jimi</v>
      </c>
      <c r="D246" s="63" t="str">
        <f>IF(G239&gt;"",G239,"")</f>
        <v>Åvist Aapo</v>
      </c>
      <c r="E246" s="64"/>
      <c r="F246" s="65"/>
      <c r="G246" s="65"/>
      <c r="H246" s="65"/>
      <c r="I246" s="65"/>
      <c r="J246" s="65"/>
      <c r="K246" s="66" t="str">
        <f>IF(ISBLANK(F246),"",COUNTIF(F246:J246,"&gt;=0"))</f>
        <v/>
      </c>
      <c r="L246" s="66" t="str">
        <f>IF(ISBLANK(F246),"",(IF(LEFT(F246,1)="-",1,0)+IF(LEFT(G246,1)="-",1,0)+IF(LEFT(H246,1)="-",1,0)+IF(LEFT(I246,1)="-",1,0)+IF(LEFT(J246,1)="-",1,0)))</f>
        <v/>
      </c>
      <c r="M246" s="67" t="str">
        <f t="shared" si="19"/>
        <v/>
      </c>
      <c r="N246" s="67" t="str">
        <f t="shared" si="20"/>
        <v/>
      </c>
    </row>
    <row r="247" spans="1:14">
      <c r="A247" s="56"/>
      <c r="B247" s="88" t="s">
        <v>68</v>
      </c>
      <c r="C247" s="63" t="str">
        <f>IF(C239&gt;"",C239,"")</f>
        <v>Koivumäki Joel</v>
      </c>
      <c r="D247" s="63" t="str">
        <f>IF(G238&gt;"",G238,"")</f>
        <v>Lampinen Kaarlo</v>
      </c>
      <c r="E247" s="64"/>
      <c r="F247" s="65"/>
      <c r="G247" s="65"/>
      <c r="H247" s="65"/>
      <c r="I247" s="65"/>
      <c r="J247" s="65"/>
      <c r="K247" s="66" t="str">
        <f>IF(ISBLANK(F247),"",COUNTIF(F247:J247,"&gt;=0"))</f>
        <v/>
      </c>
      <c r="L247" s="66" t="str">
        <f>IF(ISBLANK(F247),"",(IF(LEFT(F247,1)="-",1,0)+IF(LEFT(G247,1)="-",1,0)+IF(LEFT(H247,1)="-",1,0)+IF(LEFT(I247,1)="-",1,0)+IF(LEFT(J247,1)="-",1,0)))</f>
        <v/>
      </c>
      <c r="M247" s="67" t="str">
        <f t="shared" si="19"/>
        <v/>
      </c>
      <c r="N247" s="67" t="str">
        <f t="shared" si="20"/>
        <v/>
      </c>
    </row>
    <row r="248" spans="1:14">
      <c r="A248" s="56"/>
      <c r="B248" s="76"/>
      <c r="C248" s="75"/>
      <c r="D248" s="75"/>
      <c r="E248" s="75"/>
      <c r="F248" s="75"/>
      <c r="G248" s="75"/>
      <c r="H248" s="75"/>
      <c r="I248" s="115" t="s">
        <v>24</v>
      </c>
      <c r="J248" s="115"/>
      <c r="K248" s="68">
        <f>SUM(K243:K247)</f>
        <v>9</v>
      </c>
      <c r="L248" s="68">
        <f>SUM(L243:L247)</f>
        <v>3</v>
      </c>
      <c r="M248" s="68">
        <f>SUM(M243:M247)</f>
        <v>3</v>
      </c>
      <c r="N248" s="89">
        <f>SUM(N243:N247)</f>
        <v>0</v>
      </c>
    </row>
    <row r="249" spans="1:14">
      <c r="A249" s="56"/>
      <c r="B249" s="76" t="s">
        <v>69</v>
      </c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86"/>
    </row>
    <row r="250" spans="1:14">
      <c r="A250" s="56"/>
      <c r="B250" s="76" t="s">
        <v>70</v>
      </c>
      <c r="C250" s="75"/>
      <c r="D250" s="75" t="s">
        <v>71</v>
      </c>
      <c r="E250" s="75"/>
      <c r="F250" s="75"/>
      <c r="G250" s="75" t="s">
        <v>6</v>
      </c>
      <c r="H250" s="75"/>
      <c r="I250" s="75"/>
      <c r="J250" s="75" t="s">
        <v>72</v>
      </c>
      <c r="K250" s="75"/>
      <c r="L250" s="75"/>
      <c r="M250" s="75"/>
      <c r="N250" s="86"/>
    </row>
    <row r="251" spans="1:14" ht="15" thickBot="1">
      <c r="A251" s="56"/>
      <c r="B251" s="76"/>
      <c r="C251" s="75"/>
      <c r="D251" s="75"/>
      <c r="E251" s="75"/>
      <c r="F251" s="75"/>
      <c r="G251" s="75"/>
      <c r="H251" s="75"/>
      <c r="I251" s="75"/>
      <c r="J251" s="116" t="str">
        <f>IF(M248=3,C237,IF(N248=3,G237,""))</f>
        <v>TIP-70</v>
      </c>
      <c r="K251" s="116"/>
      <c r="L251" s="116"/>
      <c r="M251" s="116"/>
      <c r="N251" s="117"/>
    </row>
    <row r="252" spans="1:14">
      <c r="A252" s="56"/>
      <c r="B252" s="118" t="s">
        <v>77</v>
      </c>
      <c r="C252" s="119"/>
      <c r="D252" s="119"/>
      <c r="E252" s="119"/>
      <c r="F252" s="119"/>
      <c r="G252" s="119"/>
      <c r="H252" s="119"/>
      <c r="I252" s="119"/>
      <c r="J252" s="119"/>
      <c r="K252" s="119"/>
      <c r="L252" s="119"/>
      <c r="M252" s="119"/>
      <c r="N252" s="120"/>
    </row>
    <row r="253" spans="1:14">
      <c r="A253" s="56"/>
      <c r="B253" s="121"/>
      <c r="C253" s="122"/>
      <c r="D253" s="122"/>
      <c r="E253" s="122"/>
      <c r="F253" s="122"/>
      <c r="G253" s="122"/>
      <c r="H253" s="122"/>
      <c r="I253" s="122"/>
      <c r="J253" s="122"/>
      <c r="K253" s="122"/>
      <c r="L253" s="122"/>
      <c r="M253" s="122"/>
      <c r="N253" s="123"/>
    </row>
    <row r="254" spans="1:14">
      <c r="A254" s="56"/>
      <c r="B254" s="56"/>
      <c r="C254" s="5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</row>
    <row r="255" spans="1:14">
      <c r="A255" s="56"/>
      <c r="B255" s="70"/>
      <c r="C255" s="71"/>
      <c r="D255" s="71"/>
      <c r="E255" s="71"/>
      <c r="F255" s="134" t="s">
        <v>48</v>
      </c>
      <c r="G255" s="134"/>
      <c r="H255" s="135" t="s">
        <v>18</v>
      </c>
      <c r="I255" s="135"/>
      <c r="J255" s="135"/>
      <c r="K255" s="135"/>
      <c r="L255" s="135"/>
      <c r="M255" s="135"/>
      <c r="N255" s="136"/>
    </row>
    <row r="256" spans="1:14">
      <c r="A256" s="56"/>
      <c r="B256" s="72"/>
      <c r="C256" s="73" t="s">
        <v>73</v>
      </c>
      <c r="D256" s="74"/>
      <c r="E256" s="75"/>
      <c r="F256" s="137" t="s">
        <v>49</v>
      </c>
      <c r="G256" s="137"/>
      <c r="H256" s="138" t="s">
        <v>5</v>
      </c>
      <c r="I256" s="138"/>
      <c r="J256" s="138"/>
      <c r="K256" s="138"/>
      <c r="L256" s="138"/>
      <c r="M256" s="138"/>
      <c r="N256" s="139"/>
    </row>
    <row r="257" spans="1:14">
      <c r="A257" s="56"/>
      <c r="B257" s="76"/>
      <c r="C257" s="77"/>
      <c r="D257" s="75"/>
      <c r="E257" s="75"/>
      <c r="F257" s="137" t="s">
        <v>50</v>
      </c>
      <c r="G257" s="137"/>
      <c r="H257" s="140" t="s">
        <v>86</v>
      </c>
      <c r="I257" s="140"/>
      <c r="J257" s="140"/>
      <c r="K257" s="140"/>
      <c r="L257" s="140"/>
      <c r="M257" s="140"/>
      <c r="N257" s="141"/>
    </row>
    <row r="258" spans="1:14" ht="15" thickBot="1">
      <c r="A258" s="56"/>
      <c r="B258" s="72"/>
      <c r="C258" s="74"/>
      <c r="D258" s="75"/>
      <c r="E258" s="75"/>
      <c r="F258" s="124" t="s">
        <v>51</v>
      </c>
      <c r="G258" s="124"/>
      <c r="H258" s="125">
        <v>45003</v>
      </c>
      <c r="I258" s="125"/>
      <c r="J258" s="125"/>
      <c r="K258" s="69" t="s">
        <v>52</v>
      </c>
      <c r="L258" s="126"/>
      <c r="M258" s="126"/>
      <c r="N258" s="127"/>
    </row>
    <row r="259" spans="1:14" ht="15" thickTop="1">
      <c r="A259" s="56"/>
      <c r="B259" s="78"/>
      <c r="C259" s="75"/>
      <c r="D259" s="75"/>
      <c r="E259" s="75"/>
      <c r="F259" s="79"/>
      <c r="G259" s="75"/>
      <c r="H259" s="75"/>
      <c r="I259" s="58"/>
      <c r="J259" s="58"/>
      <c r="K259" s="58"/>
      <c r="L259" s="58"/>
      <c r="M259" s="58"/>
      <c r="N259" s="80"/>
    </row>
    <row r="260" spans="1:14" ht="15" thickBot="1">
      <c r="A260" s="56"/>
      <c r="B260" s="81" t="s">
        <v>53</v>
      </c>
      <c r="C260" s="128" t="s">
        <v>33</v>
      </c>
      <c r="D260" s="128"/>
      <c r="E260" s="59"/>
      <c r="F260" s="110" t="s">
        <v>54</v>
      </c>
      <c r="G260" s="129" t="s">
        <v>34</v>
      </c>
      <c r="H260" s="129"/>
      <c r="I260" s="129"/>
      <c r="J260" s="129"/>
      <c r="K260" s="129"/>
      <c r="L260" s="129"/>
      <c r="M260" s="129"/>
      <c r="N260" s="130"/>
    </row>
    <row r="261" spans="1:14">
      <c r="A261" s="56"/>
      <c r="B261" s="82" t="s">
        <v>55</v>
      </c>
      <c r="C261" s="131" t="s">
        <v>153</v>
      </c>
      <c r="D261" s="131"/>
      <c r="E261" s="60"/>
      <c r="F261" s="83" t="s">
        <v>56</v>
      </c>
      <c r="G261" s="132" t="s">
        <v>159</v>
      </c>
      <c r="H261" s="132"/>
      <c r="I261" s="132"/>
      <c r="J261" s="132"/>
      <c r="K261" s="132"/>
      <c r="L261" s="132"/>
      <c r="M261" s="132"/>
      <c r="N261" s="133"/>
    </row>
    <row r="262" spans="1:14">
      <c r="A262" s="56"/>
      <c r="B262" s="84" t="s">
        <v>57</v>
      </c>
      <c r="C262" s="111" t="s">
        <v>154</v>
      </c>
      <c r="D262" s="111"/>
      <c r="E262" s="60"/>
      <c r="F262" s="61" t="s">
        <v>58</v>
      </c>
      <c r="G262" s="112" t="s">
        <v>161</v>
      </c>
      <c r="H262" s="112"/>
      <c r="I262" s="112"/>
      <c r="J262" s="112"/>
      <c r="K262" s="112"/>
      <c r="L262" s="112"/>
      <c r="M262" s="112"/>
      <c r="N262" s="113"/>
    </row>
    <row r="263" spans="1:14">
      <c r="A263" s="56"/>
      <c r="B263" s="84" t="s">
        <v>59</v>
      </c>
      <c r="C263" s="111" t="s">
        <v>155</v>
      </c>
      <c r="D263" s="111"/>
      <c r="E263" s="60"/>
      <c r="F263" s="62" t="s">
        <v>60</v>
      </c>
      <c r="G263" s="112" t="s">
        <v>160</v>
      </c>
      <c r="H263" s="112"/>
      <c r="I263" s="112"/>
      <c r="J263" s="112"/>
      <c r="K263" s="112"/>
      <c r="L263" s="112"/>
      <c r="M263" s="112"/>
      <c r="N263" s="113"/>
    </row>
    <row r="264" spans="1:14">
      <c r="A264" s="56"/>
      <c r="B264" s="76"/>
      <c r="C264" s="75"/>
      <c r="D264" s="75"/>
      <c r="E264" s="75"/>
      <c r="F264" s="79"/>
      <c r="G264" s="79"/>
      <c r="H264" s="79"/>
      <c r="I264" s="79"/>
      <c r="J264" s="75"/>
      <c r="K264" s="75"/>
      <c r="L264" s="75"/>
      <c r="M264" s="85"/>
      <c r="N264" s="86"/>
    </row>
    <row r="265" spans="1:14">
      <c r="A265" s="56"/>
      <c r="B265" s="100" t="s">
        <v>61</v>
      </c>
      <c r="C265" s="75"/>
      <c r="D265" s="75"/>
      <c r="E265" s="75"/>
      <c r="F265" s="61">
        <v>1</v>
      </c>
      <c r="G265" s="61">
        <v>2</v>
      </c>
      <c r="H265" s="61">
        <v>3</v>
      </c>
      <c r="I265" s="61">
        <v>4</v>
      </c>
      <c r="J265" s="61">
        <v>5</v>
      </c>
      <c r="K265" s="114" t="s">
        <v>2</v>
      </c>
      <c r="L265" s="114"/>
      <c r="M265" s="61" t="s">
        <v>62</v>
      </c>
      <c r="N265" s="87" t="s">
        <v>63</v>
      </c>
    </row>
    <row r="266" spans="1:14">
      <c r="A266" s="56"/>
      <c r="B266" s="88" t="s">
        <v>64</v>
      </c>
      <c r="C266" s="63" t="str">
        <f>IF(C261&gt;"",C261,"")</f>
        <v>Lehtinen Aapo</v>
      </c>
      <c r="D266" s="63" t="str">
        <f>IF(G261&gt;"",G261,"")</f>
        <v>Moilanen Olavi</v>
      </c>
      <c r="E266" s="64"/>
      <c r="F266" s="65">
        <v>8</v>
      </c>
      <c r="G266" s="65">
        <v>10</v>
      </c>
      <c r="H266" s="65">
        <v>12</v>
      </c>
      <c r="I266" s="65"/>
      <c r="J266" s="65"/>
      <c r="K266" s="66">
        <f>IF(ISBLANK(F266),"",COUNTIF(F266:J266,"&gt;=0"))</f>
        <v>3</v>
      </c>
      <c r="L266" s="66">
        <f>IF(ISBLANK(F266),"",(IF(LEFT(F266,1)="-",1,0)+IF(LEFT(G266,1)="-",1,0)+IF(LEFT(H266,1)="-",1,0)+IF(LEFT(I266,1)="-",1,0)+IF(LEFT(J266,1)="-",1,0)))</f>
        <v>0</v>
      </c>
      <c r="M266" s="67">
        <f t="shared" ref="M266:M270" si="21">IF(K266=3,1,"")</f>
        <v>1</v>
      </c>
      <c r="N266" s="67" t="str">
        <f t="shared" ref="N266:N270" si="22">IF(L266=3,1,"")</f>
        <v/>
      </c>
    </row>
    <row r="267" spans="1:14">
      <c r="A267" s="56"/>
      <c r="B267" s="88" t="s">
        <v>65</v>
      </c>
      <c r="C267" s="63" t="str">
        <f>IF(C262&gt;"",C262,"")</f>
        <v>Luomakoski Taneli</v>
      </c>
      <c r="D267" s="63" t="str">
        <f>IF(G262&gt;"",G262,"")</f>
        <v>Korkiavuori Aatu</v>
      </c>
      <c r="E267" s="64"/>
      <c r="F267" s="65">
        <v>5</v>
      </c>
      <c r="G267" s="65">
        <v>8</v>
      </c>
      <c r="H267" s="65">
        <v>7</v>
      </c>
      <c r="I267" s="65"/>
      <c r="J267" s="65"/>
      <c r="K267" s="66">
        <f>IF(ISBLANK(F267),"",COUNTIF(F267:J267,"&gt;=0"))</f>
        <v>3</v>
      </c>
      <c r="L267" s="66">
        <f>IF(ISBLANK(F267),"",(IF(LEFT(F267,1)="-",1,0)+IF(LEFT(G267,1)="-",1,0)+IF(LEFT(H267,1)="-",1,0)+IF(LEFT(I267,1)="-",1,0)+IF(LEFT(J267,1)="-",1,0)))</f>
        <v>0</v>
      </c>
      <c r="M267" s="67">
        <f t="shared" si="21"/>
        <v>1</v>
      </c>
      <c r="N267" s="67" t="str">
        <f t="shared" si="22"/>
        <v/>
      </c>
    </row>
    <row r="268" spans="1:14">
      <c r="A268" s="56"/>
      <c r="B268" s="88" t="s">
        <v>66</v>
      </c>
      <c r="C268" s="63" t="str">
        <f>IF(C263&gt;"",C263,"")</f>
        <v>Vilppula Luuka</v>
      </c>
      <c r="D268" s="63" t="str">
        <f>IF(G263&gt;"",G263,"")</f>
        <v>Ylinen Aki</v>
      </c>
      <c r="E268" s="64"/>
      <c r="F268" s="65">
        <v>8</v>
      </c>
      <c r="G268" s="65">
        <v>-9</v>
      </c>
      <c r="H268" s="65">
        <v>7</v>
      </c>
      <c r="I268" s="65">
        <v>6</v>
      </c>
      <c r="J268" s="65"/>
      <c r="K268" s="66">
        <f>IF(ISBLANK(F268),"",COUNTIF(F268:J268,"&gt;=0"))</f>
        <v>3</v>
      </c>
      <c r="L268" s="66">
        <f>IF(ISBLANK(F268),"",(IF(LEFT(F268,1)="-",1,0)+IF(LEFT(G268,1)="-",1,0)+IF(LEFT(H268,1)="-",1,0)+IF(LEFT(I268,1)="-",1,0)+IF(LEFT(J268,1)="-",1,0)))</f>
        <v>1</v>
      </c>
      <c r="M268" s="67">
        <f t="shared" si="21"/>
        <v>1</v>
      </c>
      <c r="N268" s="67" t="str">
        <f t="shared" si="22"/>
        <v/>
      </c>
    </row>
    <row r="269" spans="1:14">
      <c r="A269" s="56"/>
      <c r="B269" s="88" t="s">
        <v>67</v>
      </c>
      <c r="C269" s="63" t="str">
        <f>IF(C261&gt;"",C261,"")</f>
        <v>Lehtinen Aapo</v>
      </c>
      <c r="D269" s="63" t="str">
        <f>IF(G262&gt;"",G262,"")</f>
        <v>Korkiavuori Aatu</v>
      </c>
      <c r="E269" s="64"/>
      <c r="F269" s="65"/>
      <c r="G269" s="65"/>
      <c r="H269" s="65"/>
      <c r="I269" s="65"/>
      <c r="J269" s="65"/>
      <c r="K269" s="66" t="str">
        <f>IF(ISBLANK(F269),"",COUNTIF(F269:J269,"&gt;=0"))</f>
        <v/>
      </c>
      <c r="L269" s="66" t="str">
        <f>IF(ISBLANK(F269),"",(IF(LEFT(F269,1)="-",1,0)+IF(LEFT(G269,1)="-",1,0)+IF(LEFT(H269,1)="-",1,0)+IF(LEFT(I269,1)="-",1,0)+IF(LEFT(J269,1)="-",1,0)))</f>
        <v/>
      </c>
      <c r="M269" s="67" t="str">
        <f t="shared" si="21"/>
        <v/>
      </c>
      <c r="N269" s="67" t="str">
        <f t="shared" si="22"/>
        <v/>
      </c>
    </row>
    <row r="270" spans="1:14">
      <c r="A270" s="56"/>
      <c r="B270" s="88" t="s">
        <v>68</v>
      </c>
      <c r="C270" s="63" t="str">
        <f>IF(C262&gt;"",C262,"")</f>
        <v>Luomakoski Taneli</v>
      </c>
      <c r="D270" s="63" t="str">
        <f>IF(G261&gt;"",G261,"")</f>
        <v>Moilanen Olavi</v>
      </c>
      <c r="E270" s="64"/>
      <c r="F270" s="65"/>
      <c r="G270" s="65"/>
      <c r="H270" s="65"/>
      <c r="I270" s="65"/>
      <c r="J270" s="65"/>
      <c r="K270" s="66" t="str">
        <f>IF(ISBLANK(F270),"",COUNTIF(F270:J270,"&gt;=0"))</f>
        <v/>
      </c>
      <c r="L270" s="66" t="str">
        <f>IF(ISBLANK(F270),"",(IF(LEFT(F270,1)="-",1,0)+IF(LEFT(G270,1)="-",1,0)+IF(LEFT(H270,1)="-",1,0)+IF(LEFT(I270,1)="-",1,0)+IF(LEFT(J270,1)="-",1,0)))</f>
        <v/>
      </c>
      <c r="M270" s="67" t="str">
        <f t="shared" si="21"/>
        <v/>
      </c>
      <c r="N270" s="67" t="str">
        <f t="shared" si="22"/>
        <v/>
      </c>
    </row>
    <row r="271" spans="1:14">
      <c r="A271" s="56"/>
      <c r="B271" s="76"/>
      <c r="C271" s="75"/>
      <c r="D271" s="75"/>
      <c r="E271" s="75"/>
      <c r="F271" s="75"/>
      <c r="G271" s="75"/>
      <c r="H271" s="75"/>
      <c r="I271" s="115" t="s">
        <v>24</v>
      </c>
      <c r="J271" s="115"/>
      <c r="K271" s="68">
        <f>SUM(K266:K270)</f>
        <v>9</v>
      </c>
      <c r="L271" s="68">
        <f>SUM(L266:L270)</f>
        <v>1</v>
      </c>
      <c r="M271" s="68">
        <f>SUM(M266:M270)</f>
        <v>3</v>
      </c>
      <c r="N271" s="89">
        <f>SUM(N266:N270)</f>
        <v>0</v>
      </c>
    </row>
    <row r="272" spans="1:14">
      <c r="A272" s="56"/>
      <c r="B272" s="76" t="s">
        <v>69</v>
      </c>
      <c r="C272" s="75"/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86"/>
    </row>
    <row r="273" spans="1:14">
      <c r="A273" s="56"/>
      <c r="B273" s="76" t="s">
        <v>70</v>
      </c>
      <c r="C273" s="75"/>
      <c r="D273" s="75" t="s">
        <v>71</v>
      </c>
      <c r="E273" s="75"/>
      <c r="F273" s="75"/>
      <c r="G273" s="75" t="s">
        <v>6</v>
      </c>
      <c r="H273" s="75"/>
      <c r="I273" s="75"/>
      <c r="J273" s="75" t="s">
        <v>72</v>
      </c>
      <c r="K273" s="75"/>
      <c r="L273" s="75"/>
      <c r="M273" s="75"/>
      <c r="N273" s="86"/>
    </row>
    <row r="274" spans="1:14" ht="15" thickBot="1">
      <c r="A274" s="56"/>
      <c r="B274" s="76"/>
      <c r="C274" s="75"/>
      <c r="D274" s="75"/>
      <c r="E274" s="75"/>
      <c r="F274" s="75"/>
      <c r="G274" s="75"/>
      <c r="H274" s="75"/>
      <c r="I274" s="75"/>
      <c r="J274" s="116" t="str">
        <f>IF(M271=3,C260,IF(N271=3,G260,""))</f>
        <v>PT Jyväskylä 3</v>
      </c>
      <c r="K274" s="116"/>
      <c r="L274" s="116"/>
      <c r="M274" s="116"/>
      <c r="N274" s="117"/>
    </row>
    <row r="275" spans="1:14">
      <c r="A275" s="56"/>
      <c r="B275" s="118" t="s">
        <v>77</v>
      </c>
      <c r="C275" s="119"/>
      <c r="D275" s="119"/>
      <c r="E275" s="119"/>
      <c r="F275" s="119"/>
      <c r="G275" s="119"/>
      <c r="H275" s="119"/>
      <c r="I275" s="119"/>
      <c r="J275" s="119"/>
      <c r="K275" s="119"/>
      <c r="L275" s="119"/>
      <c r="M275" s="119"/>
      <c r="N275" s="120"/>
    </row>
    <row r="276" spans="1:14">
      <c r="A276" s="56"/>
      <c r="B276" s="121"/>
      <c r="C276" s="122"/>
      <c r="D276" s="122"/>
      <c r="E276" s="122"/>
      <c r="F276" s="122"/>
      <c r="G276" s="122"/>
      <c r="H276" s="122"/>
      <c r="I276" s="122"/>
      <c r="J276" s="122"/>
      <c r="K276" s="122"/>
      <c r="L276" s="122"/>
      <c r="M276" s="122"/>
      <c r="N276" s="123"/>
    </row>
    <row r="277" spans="1:14">
      <c r="A277" s="56"/>
      <c r="B277" s="56"/>
      <c r="C277" s="56"/>
      <c r="D277" s="56"/>
      <c r="E277" s="56"/>
      <c r="F277" s="56"/>
      <c r="G277" s="56"/>
      <c r="H277" s="56"/>
      <c r="I277" s="56"/>
      <c r="J277" s="56"/>
      <c r="K277" s="56"/>
      <c r="L277" s="56"/>
      <c r="M277" s="56"/>
      <c r="N277" s="56"/>
    </row>
    <row r="278" spans="1:14">
      <c r="A278" s="56"/>
      <c r="B278" s="70"/>
      <c r="C278" s="71"/>
      <c r="D278" s="71"/>
      <c r="E278" s="71"/>
      <c r="F278" s="134" t="s">
        <v>48</v>
      </c>
      <c r="G278" s="134"/>
      <c r="H278" s="135" t="s">
        <v>18</v>
      </c>
      <c r="I278" s="135"/>
      <c r="J278" s="135"/>
      <c r="K278" s="135"/>
      <c r="L278" s="135"/>
      <c r="M278" s="135"/>
      <c r="N278" s="136"/>
    </row>
    <row r="279" spans="1:14">
      <c r="A279" s="56"/>
      <c r="B279" s="72"/>
      <c r="C279" s="73" t="s">
        <v>73</v>
      </c>
      <c r="D279" s="74"/>
      <c r="E279" s="75"/>
      <c r="F279" s="137" t="s">
        <v>49</v>
      </c>
      <c r="G279" s="137"/>
      <c r="H279" s="138" t="s">
        <v>5</v>
      </c>
      <c r="I279" s="138"/>
      <c r="J279" s="138"/>
      <c r="K279" s="138"/>
      <c r="L279" s="138"/>
      <c r="M279" s="138"/>
      <c r="N279" s="139"/>
    </row>
    <row r="280" spans="1:14">
      <c r="A280" s="56"/>
      <c r="B280" s="76"/>
      <c r="C280" s="77"/>
      <c r="D280" s="75"/>
      <c r="E280" s="75"/>
      <c r="F280" s="137" t="s">
        <v>50</v>
      </c>
      <c r="G280" s="137"/>
      <c r="H280" s="140" t="s">
        <v>87</v>
      </c>
      <c r="I280" s="140"/>
      <c r="J280" s="140"/>
      <c r="K280" s="140"/>
      <c r="L280" s="140"/>
      <c r="M280" s="140"/>
      <c r="N280" s="141"/>
    </row>
    <row r="281" spans="1:14" ht="15" thickBot="1">
      <c r="A281" s="56"/>
      <c r="B281" s="72"/>
      <c r="C281" s="74"/>
      <c r="D281" s="75"/>
      <c r="E281" s="75"/>
      <c r="F281" s="124" t="s">
        <v>51</v>
      </c>
      <c r="G281" s="124"/>
      <c r="H281" s="125">
        <v>45003</v>
      </c>
      <c r="I281" s="125"/>
      <c r="J281" s="125"/>
      <c r="K281" s="69" t="s">
        <v>52</v>
      </c>
      <c r="L281" s="126"/>
      <c r="M281" s="126"/>
      <c r="N281" s="127"/>
    </row>
    <row r="282" spans="1:14" ht="15" thickTop="1">
      <c r="A282" s="56"/>
      <c r="B282" s="78"/>
      <c r="C282" s="75"/>
      <c r="D282" s="75"/>
      <c r="E282" s="75"/>
      <c r="F282" s="79"/>
      <c r="G282" s="75"/>
      <c r="H282" s="75"/>
      <c r="I282" s="58"/>
      <c r="J282" s="58"/>
      <c r="K282" s="58"/>
      <c r="L282" s="58"/>
      <c r="M282" s="58"/>
      <c r="N282" s="80"/>
    </row>
    <row r="283" spans="1:14" ht="15" thickBot="1">
      <c r="A283" s="56"/>
      <c r="B283" s="81" t="s">
        <v>53</v>
      </c>
      <c r="C283" s="128" t="s">
        <v>22</v>
      </c>
      <c r="D283" s="128"/>
      <c r="E283" s="59"/>
      <c r="F283" s="110" t="s">
        <v>54</v>
      </c>
      <c r="G283" s="129" t="s">
        <v>35</v>
      </c>
      <c r="H283" s="129"/>
      <c r="I283" s="129"/>
      <c r="J283" s="129"/>
      <c r="K283" s="129"/>
      <c r="L283" s="129"/>
      <c r="M283" s="129"/>
      <c r="N283" s="130"/>
    </row>
    <row r="284" spans="1:14">
      <c r="A284" s="56"/>
      <c r="B284" s="82" t="s">
        <v>55</v>
      </c>
      <c r="C284" s="131" t="s">
        <v>171</v>
      </c>
      <c r="D284" s="131"/>
      <c r="E284" s="60"/>
      <c r="F284" s="83" t="s">
        <v>56</v>
      </c>
      <c r="G284" s="132" t="s">
        <v>150</v>
      </c>
      <c r="H284" s="132"/>
      <c r="I284" s="132"/>
      <c r="J284" s="132"/>
      <c r="K284" s="132"/>
      <c r="L284" s="132"/>
      <c r="M284" s="132"/>
      <c r="N284" s="133"/>
    </row>
    <row r="285" spans="1:14">
      <c r="A285" s="56"/>
      <c r="B285" s="84" t="s">
        <v>57</v>
      </c>
      <c r="C285" s="111" t="s">
        <v>170</v>
      </c>
      <c r="D285" s="111"/>
      <c r="E285" s="60"/>
      <c r="F285" s="61" t="s">
        <v>58</v>
      </c>
      <c r="G285" s="112" t="s">
        <v>151</v>
      </c>
      <c r="H285" s="112"/>
      <c r="I285" s="112"/>
      <c r="J285" s="112"/>
      <c r="K285" s="112"/>
      <c r="L285" s="112"/>
      <c r="M285" s="112"/>
      <c r="N285" s="113"/>
    </row>
    <row r="286" spans="1:14">
      <c r="A286" s="56"/>
      <c r="B286" s="84" t="s">
        <v>59</v>
      </c>
      <c r="C286" s="111" t="s">
        <v>172</v>
      </c>
      <c r="D286" s="111"/>
      <c r="E286" s="60"/>
      <c r="F286" s="62" t="s">
        <v>60</v>
      </c>
      <c r="G286" s="112" t="s">
        <v>152</v>
      </c>
      <c r="H286" s="112"/>
      <c r="I286" s="112"/>
      <c r="J286" s="112"/>
      <c r="K286" s="112"/>
      <c r="L286" s="112"/>
      <c r="M286" s="112"/>
      <c r="N286" s="113"/>
    </row>
    <row r="287" spans="1:14">
      <c r="A287" s="56"/>
      <c r="B287" s="76"/>
      <c r="C287" s="75"/>
      <c r="D287" s="75"/>
      <c r="E287" s="75"/>
      <c r="F287" s="79"/>
      <c r="G287" s="79"/>
      <c r="H287" s="79"/>
      <c r="I287" s="79"/>
      <c r="J287" s="75"/>
      <c r="K287" s="75"/>
      <c r="L287" s="75"/>
      <c r="M287" s="85"/>
      <c r="N287" s="86"/>
    </row>
    <row r="288" spans="1:14">
      <c r="A288" s="56"/>
      <c r="B288" s="100" t="s">
        <v>61</v>
      </c>
      <c r="C288" s="75"/>
      <c r="D288" s="75"/>
      <c r="E288" s="75"/>
      <c r="F288" s="61">
        <v>1</v>
      </c>
      <c r="G288" s="61">
        <v>2</v>
      </c>
      <c r="H288" s="61">
        <v>3</v>
      </c>
      <c r="I288" s="61">
        <v>4</v>
      </c>
      <c r="J288" s="61">
        <v>5</v>
      </c>
      <c r="K288" s="114" t="s">
        <v>2</v>
      </c>
      <c r="L288" s="114"/>
      <c r="M288" s="61" t="s">
        <v>62</v>
      </c>
      <c r="N288" s="87" t="s">
        <v>63</v>
      </c>
    </row>
    <row r="289" spans="1:14">
      <c r="A289" s="56"/>
      <c r="B289" s="88" t="s">
        <v>64</v>
      </c>
      <c r="C289" s="63" t="str">
        <f>IF(C284&gt;"",C284,"")</f>
        <v>Sipiläinen Severi</v>
      </c>
      <c r="D289" s="63" t="str">
        <f>IF(G284&gt;"",G284,"")</f>
        <v>Koivumäki Jimi</v>
      </c>
      <c r="E289" s="64"/>
      <c r="F289" s="65">
        <v>8</v>
      </c>
      <c r="G289" s="65">
        <v>-6</v>
      </c>
      <c r="H289" s="65">
        <v>-6</v>
      </c>
      <c r="I289" s="65">
        <v>-11</v>
      </c>
      <c r="J289" s="65"/>
      <c r="K289" s="66">
        <f>IF(ISBLANK(F289),"",COUNTIF(F289:J289,"&gt;=0"))</f>
        <v>1</v>
      </c>
      <c r="L289" s="66">
        <f>IF(ISBLANK(F289),"",(IF(LEFT(F289,1)="-",1,0)+IF(LEFT(G289,1)="-",1,0)+IF(LEFT(H289,1)="-",1,0)+IF(LEFT(I289,1)="-",1,0)+IF(LEFT(J289,1)="-",1,0)))</f>
        <v>3</v>
      </c>
      <c r="M289" s="67" t="str">
        <f t="shared" ref="M289:M293" si="23">IF(K289=3,1,"")</f>
        <v/>
      </c>
      <c r="N289" s="67">
        <f t="shared" ref="N289:N293" si="24">IF(L289=3,1,"")</f>
        <v>1</v>
      </c>
    </row>
    <row r="290" spans="1:14">
      <c r="A290" s="56"/>
      <c r="B290" s="88" t="s">
        <v>65</v>
      </c>
      <c r="C290" s="63" t="str">
        <f>IF(C285&gt;"",C285,"")</f>
        <v>Laitinen Nuutti</v>
      </c>
      <c r="D290" s="63" t="str">
        <f>IF(G285&gt;"",G285,"")</f>
        <v>Lehtosaari Niko</v>
      </c>
      <c r="E290" s="64"/>
      <c r="F290" s="65">
        <v>6</v>
      </c>
      <c r="G290" s="65">
        <v>8</v>
      </c>
      <c r="H290" s="65">
        <v>8</v>
      </c>
      <c r="I290" s="65"/>
      <c r="J290" s="65"/>
      <c r="K290" s="66">
        <f>IF(ISBLANK(F290),"",COUNTIF(F290:J290,"&gt;=0"))</f>
        <v>3</v>
      </c>
      <c r="L290" s="66">
        <f>IF(ISBLANK(F290),"",(IF(LEFT(F290,1)="-",1,0)+IF(LEFT(G290,1)="-",1,0)+IF(LEFT(H290,1)="-",1,0)+IF(LEFT(I290,1)="-",1,0)+IF(LEFT(J290,1)="-",1,0)))</f>
        <v>0</v>
      </c>
      <c r="M290" s="67">
        <f t="shared" si="23"/>
        <v>1</v>
      </c>
      <c r="N290" s="67" t="str">
        <f t="shared" si="24"/>
        <v/>
      </c>
    </row>
    <row r="291" spans="1:14">
      <c r="A291" s="56"/>
      <c r="B291" s="88" t="s">
        <v>66</v>
      </c>
      <c r="C291" s="63" t="str">
        <f>IF(C286&gt;"",C286,"")</f>
        <v>Mäntylä Antti</v>
      </c>
      <c r="D291" s="63" t="str">
        <f>IF(G286&gt;"",G286,"")</f>
        <v>Koivumäki Joel</v>
      </c>
      <c r="E291" s="64"/>
      <c r="F291" s="65">
        <v>-5</v>
      </c>
      <c r="G291" s="65">
        <v>8</v>
      </c>
      <c r="H291" s="65">
        <v>4</v>
      </c>
      <c r="I291" s="65">
        <v>-9</v>
      </c>
      <c r="J291" s="65">
        <v>-9</v>
      </c>
      <c r="K291" s="66">
        <f>IF(ISBLANK(F291),"",COUNTIF(F291:J291,"&gt;=0"))</f>
        <v>2</v>
      </c>
      <c r="L291" s="66">
        <f>IF(ISBLANK(F291),"",(IF(LEFT(F291,1)="-",1,0)+IF(LEFT(G291,1)="-",1,0)+IF(LEFT(H291,1)="-",1,0)+IF(LEFT(I291,1)="-",1,0)+IF(LEFT(J291,1)="-",1,0)))</f>
        <v>3</v>
      </c>
      <c r="M291" s="67" t="str">
        <f t="shared" si="23"/>
        <v/>
      </c>
      <c r="N291" s="67">
        <f t="shared" si="24"/>
        <v>1</v>
      </c>
    </row>
    <row r="292" spans="1:14">
      <c r="A292" s="56"/>
      <c r="B292" s="88" t="s">
        <v>67</v>
      </c>
      <c r="C292" s="63" t="str">
        <f>IF(C284&gt;"",C284,"")</f>
        <v>Sipiläinen Severi</v>
      </c>
      <c r="D292" s="63" t="str">
        <f>IF(G285&gt;"",G285,"")</f>
        <v>Lehtosaari Niko</v>
      </c>
      <c r="E292" s="64"/>
      <c r="F292" s="65">
        <v>-6</v>
      </c>
      <c r="G292" s="65">
        <v>-3</v>
      </c>
      <c r="H292" s="65">
        <v>-6</v>
      </c>
      <c r="I292" s="65"/>
      <c r="J292" s="65"/>
      <c r="K292" s="66">
        <f>IF(ISBLANK(F292),"",COUNTIF(F292:J292,"&gt;=0"))</f>
        <v>0</v>
      </c>
      <c r="L292" s="66">
        <f>IF(ISBLANK(F292),"",(IF(LEFT(F292,1)="-",1,0)+IF(LEFT(G292,1)="-",1,0)+IF(LEFT(H292,1)="-",1,0)+IF(LEFT(I292,1)="-",1,0)+IF(LEFT(J292,1)="-",1,0)))</f>
        <v>3</v>
      </c>
      <c r="M292" s="67" t="str">
        <f t="shared" si="23"/>
        <v/>
      </c>
      <c r="N292" s="67">
        <f t="shared" si="24"/>
        <v>1</v>
      </c>
    </row>
    <row r="293" spans="1:14">
      <c r="A293" s="56"/>
      <c r="B293" s="88" t="s">
        <v>68</v>
      </c>
      <c r="C293" s="63" t="str">
        <f>IF(C285&gt;"",C285,"")</f>
        <v>Laitinen Nuutti</v>
      </c>
      <c r="D293" s="63" t="str">
        <f>IF(G284&gt;"",G284,"")</f>
        <v>Koivumäki Jimi</v>
      </c>
      <c r="E293" s="64"/>
      <c r="F293" s="65"/>
      <c r="G293" s="65"/>
      <c r="H293" s="65"/>
      <c r="I293" s="65"/>
      <c r="J293" s="65"/>
      <c r="K293" s="66" t="str">
        <f>IF(ISBLANK(F293),"",COUNTIF(F293:J293,"&gt;=0"))</f>
        <v/>
      </c>
      <c r="L293" s="66" t="str">
        <f>IF(ISBLANK(F293),"",(IF(LEFT(F293,1)="-",1,0)+IF(LEFT(G293,1)="-",1,0)+IF(LEFT(H293,1)="-",1,0)+IF(LEFT(I293,1)="-",1,0)+IF(LEFT(J293,1)="-",1,0)))</f>
        <v/>
      </c>
      <c r="M293" s="67" t="str">
        <f t="shared" si="23"/>
        <v/>
      </c>
      <c r="N293" s="67" t="str">
        <f t="shared" si="24"/>
        <v/>
      </c>
    </row>
    <row r="294" spans="1:14">
      <c r="A294" s="56"/>
      <c r="B294" s="76"/>
      <c r="C294" s="75"/>
      <c r="D294" s="75"/>
      <c r="E294" s="75"/>
      <c r="F294" s="75"/>
      <c r="G294" s="75"/>
      <c r="H294" s="75"/>
      <c r="I294" s="115" t="s">
        <v>24</v>
      </c>
      <c r="J294" s="115"/>
      <c r="K294" s="68">
        <f>SUM(K289:K293)</f>
        <v>6</v>
      </c>
      <c r="L294" s="68">
        <f>SUM(L289:L293)</f>
        <v>9</v>
      </c>
      <c r="M294" s="68">
        <f>SUM(M289:M293)</f>
        <v>1</v>
      </c>
      <c r="N294" s="89">
        <f>SUM(N289:N293)</f>
        <v>3</v>
      </c>
    </row>
    <row r="295" spans="1:14">
      <c r="A295" s="56"/>
      <c r="B295" s="76" t="s">
        <v>69</v>
      </c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86"/>
    </row>
    <row r="296" spans="1:14">
      <c r="A296" s="56"/>
      <c r="B296" s="76" t="s">
        <v>70</v>
      </c>
      <c r="C296" s="75"/>
      <c r="D296" s="75" t="s">
        <v>71</v>
      </c>
      <c r="E296" s="75"/>
      <c r="F296" s="75"/>
      <c r="G296" s="75" t="s">
        <v>6</v>
      </c>
      <c r="H296" s="75"/>
      <c r="I296" s="75"/>
      <c r="J296" s="75" t="s">
        <v>72</v>
      </c>
      <c r="K296" s="75"/>
      <c r="L296" s="75"/>
      <c r="M296" s="75"/>
      <c r="N296" s="86"/>
    </row>
    <row r="297" spans="1:14" ht="15" thickBot="1">
      <c r="A297" s="56"/>
      <c r="B297" s="76"/>
      <c r="C297" s="75"/>
      <c r="D297" s="75"/>
      <c r="E297" s="75"/>
      <c r="F297" s="75"/>
      <c r="G297" s="75"/>
      <c r="H297" s="75"/>
      <c r="I297" s="75"/>
      <c r="J297" s="116" t="str">
        <f>IF(M294=3,C283,IF(N294=3,G283,""))</f>
        <v>TIP-70</v>
      </c>
      <c r="K297" s="116"/>
      <c r="L297" s="116"/>
      <c r="M297" s="116"/>
      <c r="N297" s="117"/>
    </row>
    <row r="298" spans="1:14">
      <c r="A298" s="56"/>
      <c r="B298" s="118" t="s">
        <v>77</v>
      </c>
      <c r="C298" s="119"/>
      <c r="D298" s="119"/>
      <c r="E298" s="119"/>
      <c r="F298" s="119"/>
      <c r="G298" s="119"/>
      <c r="H298" s="119"/>
      <c r="I298" s="119"/>
      <c r="J298" s="119"/>
      <c r="K298" s="119"/>
      <c r="L298" s="119"/>
      <c r="M298" s="119"/>
      <c r="N298" s="120"/>
    </row>
    <row r="299" spans="1:14">
      <c r="A299" s="56"/>
      <c r="B299" s="121"/>
      <c r="C299" s="122"/>
      <c r="D299" s="122"/>
      <c r="E299" s="122"/>
      <c r="F299" s="122"/>
      <c r="G299" s="122"/>
      <c r="H299" s="122"/>
      <c r="I299" s="122"/>
      <c r="J299" s="122"/>
      <c r="K299" s="122"/>
      <c r="L299" s="122"/>
      <c r="M299" s="122"/>
      <c r="N299" s="123"/>
    </row>
    <row r="300" spans="1:14">
      <c r="A300" s="56"/>
      <c r="B300" s="56"/>
      <c r="C300" s="56"/>
      <c r="D300" s="56"/>
      <c r="E300" s="56"/>
      <c r="F300" s="56"/>
      <c r="G300" s="56"/>
      <c r="H300" s="56"/>
      <c r="I300" s="56"/>
      <c r="J300" s="56"/>
      <c r="K300" s="56"/>
      <c r="L300" s="56"/>
      <c r="M300" s="56"/>
      <c r="N300" s="56"/>
    </row>
    <row r="301" spans="1:14">
      <c r="A301" s="56"/>
      <c r="B301" s="70"/>
      <c r="C301" s="71"/>
      <c r="D301" s="71"/>
      <c r="E301" s="71"/>
      <c r="F301" s="134" t="s">
        <v>48</v>
      </c>
      <c r="G301" s="134"/>
      <c r="H301" s="135" t="s">
        <v>18</v>
      </c>
      <c r="I301" s="135"/>
      <c r="J301" s="135"/>
      <c r="K301" s="135"/>
      <c r="L301" s="135"/>
      <c r="M301" s="135"/>
      <c r="N301" s="136"/>
    </row>
    <row r="302" spans="1:14">
      <c r="A302" s="56"/>
      <c r="B302" s="72"/>
      <c r="C302" s="73" t="s">
        <v>73</v>
      </c>
      <c r="D302" s="74"/>
      <c r="E302" s="75"/>
      <c r="F302" s="137" t="s">
        <v>49</v>
      </c>
      <c r="G302" s="137"/>
      <c r="H302" s="138" t="s">
        <v>5</v>
      </c>
      <c r="I302" s="138"/>
      <c r="J302" s="138"/>
      <c r="K302" s="138"/>
      <c r="L302" s="138"/>
      <c r="M302" s="138"/>
      <c r="N302" s="139"/>
    </row>
    <row r="303" spans="1:14">
      <c r="A303" s="56"/>
      <c r="B303" s="76"/>
      <c r="C303" s="77"/>
      <c r="D303" s="75"/>
      <c r="E303" s="75"/>
      <c r="F303" s="137" t="s">
        <v>50</v>
      </c>
      <c r="G303" s="137"/>
      <c r="H303" s="140" t="s">
        <v>87</v>
      </c>
      <c r="I303" s="140"/>
      <c r="J303" s="140"/>
      <c r="K303" s="140"/>
      <c r="L303" s="140"/>
      <c r="M303" s="140"/>
      <c r="N303" s="141"/>
    </row>
    <row r="304" spans="1:14" ht="15" thickBot="1">
      <c r="A304" s="56"/>
      <c r="B304" s="72"/>
      <c r="C304" s="74"/>
      <c r="D304" s="75"/>
      <c r="E304" s="75"/>
      <c r="F304" s="124" t="s">
        <v>51</v>
      </c>
      <c r="G304" s="124"/>
      <c r="H304" s="125">
        <v>45003</v>
      </c>
      <c r="I304" s="125"/>
      <c r="J304" s="125"/>
      <c r="K304" s="69" t="s">
        <v>52</v>
      </c>
      <c r="L304" s="126"/>
      <c r="M304" s="126"/>
      <c r="N304" s="127"/>
    </row>
    <row r="305" spans="1:14" ht="15" thickTop="1">
      <c r="A305" s="56"/>
      <c r="B305" s="78"/>
      <c r="C305" s="75"/>
      <c r="D305" s="75"/>
      <c r="E305" s="75"/>
      <c r="F305" s="79"/>
      <c r="G305" s="75"/>
      <c r="H305" s="75"/>
      <c r="I305" s="58"/>
      <c r="J305" s="58"/>
      <c r="K305" s="58"/>
      <c r="L305" s="58"/>
      <c r="M305" s="58"/>
      <c r="N305" s="80"/>
    </row>
    <row r="306" spans="1:14" ht="15" thickBot="1">
      <c r="A306" s="56"/>
      <c r="B306" s="81" t="s">
        <v>53</v>
      </c>
      <c r="C306" s="128" t="s">
        <v>8</v>
      </c>
      <c r="D306" s="128"/>
      <c r="E306" s="59"/>
      <c r="F306" s="110" t="s">
        <v>54</v>
      </c>
      <c r="G306" s="129" t="s">
        <v>31</v>
      </c>
      <c r="H306" s="129"/>
      <c r="I306" s="129"/>
      <c r="J306" s="129"/>
      <c r="K306" s="129"/>
      <c r="L306" s="129"/>
      <c r="M306" s="129"/>
      <c r="N306" s="130"/>
    </row>
    <row r="307" spans="1:14">
      <c r="A307" s="56"/>
      <c r="B307" s="82" t="s">
        <v>55</v>
      </c>
      <c r="C307" s="131" t="s">
        <v>157</v>
      </c>
      <c r="D307" s="131"/>
      <c r="E307" s="60"/>
      <c r="F307" s="83" t="s">
        <v>56</v>
      </c>
      <c r="G307" s="132" t="s">
        <v>137</v>
      </c>
      <c r="H307" s="132"/>
      <c r="I307" s="132"/>
      <c r="J307" s="132"/>
      <c r="K307" s="132"/>
      <c r="L307" s="132"/>
      <c r="M307" s="132"/>
      <c r="N307" s="133"/>
    </row>
    <row r="308" spans="1:14">
      <c r="A308" s="56"/>
      <c r="B308" s="84" t="s">
        <v>57</v>
      </c>
      <c r="C308" s="111" t="s">
        <v>156</v>
      </c>
      <c r="D308" s="111"/>
      <c r="E308" s="60"/>
      <c r="F308" s="61" t="s">
        <v>58</v>
      </c>
      <c r="G308" s="112" t="s">
        <v>136</v>
      </c>
      <c r="H308" s="112"/>
      <c r="I308" s="112"/>
      <c r="J308" s="112"/>
      <c r="K308" s="112"/>
      <c r="L308" s="112"/>
      <c r="M308" s="112"/>
      <c r="N308" s="113"/>
    </row>
    <row r="309" spans="1:14">
      <c r="A309" s="56"/>
      <c r="B309" s="84" t="s">
        <v>59</v>
      </c>
      <c r="C309" s="111" t="s">
        <v>158</v>
      </c>
      <c r="D309" s="111"/>
      <c r="E309" s="60"/>
      <c r="F309" s="62" t="s">
        <v>60</v>
      </c>
      <c r="G309" s="112" t="s">
        <v>138</v>
      </c>
      <c r="H309" s="112"/>
      <c r="I309" s="112"/>
      <c r="J309" s="112"/>
      <c r="K309" s="112"/>
      <c r="L309" s="112"/>
      <c r="M309" s="112"/>
      <c r="N309" s="113"/>
    </row>
    <row r="310" spans="1:14">
      <c r="A310" s="56"/>
      <c r="B310" s="76"/>
      <c r="C310" s="75"/>
      <c r="D310" s="75"/>
      <c r="E310" s="75"/>
      <c r="F310" s="79"/>
      <c r="G310" s="79"/>
      <c r="H310" s="79"/>
      <c r="I310" s="79"/>
      <c r="J310" s="75"/>
      <c r="K310" s="75"/>
      <c r="L310" s="75"/>
      <c r="M310" s="85"/>
      <c r="N310" s="86"/>
    </row>
    <row r="311" spans="1:14">
      <c r="A311" s="56"/>
      <c r="B311" s="100" t="s">
        <v>61</v>
      </c>
      <c r="C311" s="75"/>
      <c r="D311" s="75"/>
      <c r="E311" s="75"/>
      <c r="F311" s="61">
        <v>1</v>
      </c>
      <c r="G311" s="61">
        <v>2</v>
      </c>
      <c r="H311" s="61">
        <v>3</v>
      </c>
      <c r="I311" s="61">
        <v>4</v>
      </c>
      <c r="J311" s="61">
        <v>5</v>
      </c>
      <c r="K311" s="114" t="s">
        <v>2</v>
      </c>
      <c r="L311" s="114"/>
      <c r="M311" s="61" t="s">
        <v>62</v>
      </c>
      <c r="N311" s="87" t="s">
        <v>63</v>
      </c>
    </row>
    <row r="312" spans="1:14">
      <c r="A312" s="56"/>
      <c r="B312" s="88" t="s">
        <v>64</v>
      </c>
      <c r="C312" s="63" t="str">
        <f>IF(C307&gt;"",C307,"")</f>
        <v>Hyttinen Eetu</v>
      </c>
      <c r="D312" s="63" t="str">
        <f>IF(G307&gt;"",G307,"")</f>
        <v>Girlea Mihai</v>
      </c>
      <c r="E312" s="64"/>
      <c r="F312" s="65">
        <v>-7</v>
      </c>
      <c r="G312" s="65">
        <v>-9</v>
      </c>
      <c r="H312" s="65">
        <v>-3</v>
      </c>
      <c r="I312" s="65"/>
      <c r="J312" s="65"/>
      <c r="K312" s="66">
        <f>IF(ISBLANK(F312),"",COUNTIF(F312:J312,"&gt;=0"))</f>
        <v>0</v>
      </c>
      <c r="L312" s="66">
        <f>IF(ISBLANK(F312),"",(IF(LEFT(F312,1)="-",1,0)+IF(LEFT(G312,1)="-",1,0)+IF(LEFT(H312,1)="-",1,0)+IF(LEFT(I312,1)="-",1,0)+IF(LEFT(J312,1)="-",1,0)))</f>
        <v>3</v>
      </c>
      <c r="M312" s="67" t="str">
        <f t="shared" ref="M312:M316" si="25">IF(K312=3,1,"")</f>
        <v/>
      </c>
      <c r="N312" s="67">
        <f t="shared" ref="N312:N316" si="26">IF(L312=3,1,"")</f>
        <v>1</v>
      </c>
    </row>
    <row r="313" spans="1:14">
      <c r="A313" s="56"/>
      <c r="B313" s="88" t="s">
        <v>65</v>
      </c>
      <c r="C313" s="63" t="str">
        <f>IF(C308&gt;"",C308,"")</f>
        <v>Åvist Aapo</v>
      </c>
      <c r="D313" s="63" t="str">
        <f>IF(G308&gt;"",G308,"")</f>
        <v>Södergård Patrik</v>
      </c>
      <c r="E313" s="64"/>
      <c r="F313" s="65">
        <v>-4</v>
      </c>
      <c r="G313" s="65">
        <v>-2</v>
      </c>
      <c r="H313" s="65">
        <v>-7</v>
      </c>
      <c r="I313" s="65"/>
      <c r="J313" s="65"/>
      <c r="K313" s="66">
        <f>IF(ISBLANK(F313),"",COUNTIF(F313:J313,"&gt;=0"))</f>
        <v>0</v>
      </c>
      <c r="L313" s="66">
        <f>IF(ISBLANK(F313),"",(IF(LEFT(F313,1)="-",1,0)+IF(LEFT(G313,1)="-",1,0)+IF(LEFT(H313,1)="-",1,0)+IF(LEFT(I313,1)="-",1,0)+IF(LEFT(J313,1)="-",1,0)))</f>
        <v>3</v>
      </c>
      <c r="M313" s="67" t="str">
        <f t="shared" si="25"/>
        <v/>
      </c>
      <c r="N313" s="67">
        <f t="shared" si="26"/>
        <v>1</v>
      </c>
    </row>
    <row r="314" spans="1:14">
      <c r="A314" s="56"/>
      <c r="B314" s="88" t="s">
        <v>66</v>
      </c>
      <c r="C314" s="63" t="str">
        <f>IF(C309&gt;"",C309,"")</f>
        <v>Lampinen Kaarlo</v>
      </c>
      <c r="D314" s="63" t="str">
        <f>IF(G309&gt;"",G309,"")</f>
        <v>Kemppainen Lenni</v>
      </c>
      <c r="E314" s="64"/>
      <c r="F314" s="65">
        <v>5</v>
      </c>
      <c r="G314" s="65">
        <v>14</v>
      </c>
      <c r="H314" s="65">
        <v>-4</v>
      </c>
      <c r="I314" s="65">
        <v>-3</v>
      </c>
      <c r="J314" s="65">
        <v>-2</v>
      </c>
      <c r="K314" s="66">
        <f>IF(ISBLANK(F314),"",COUNTIF(F314:J314,"&gt;=0"))</f>
        <v>2</v>
      </c>
      <c r="L314" s="66">
        <f>IF(ISBLANK(F314),"",(IF(LEFT(F314,1)="-",1,0)+IF(LEFT(G314,1)="-",1,0)+IF(LEFT(H314,1)="-",1,0)+IF(LEFT(I314,1)="-",1,0)+IF(LEFT(J314,1)="-",1,0)))</f>
        <v>3</v>
      </c>
      <c r="M314" s="67" t="str">
        <f t="shared" si="25"/>
        <v/>
      </c>
      <c r="N314" s="67">
        <f t="shared" si="26"/>
        <v>1</v>
      </c>
    </row>
    <row r="315" spans="1:14">
      <c r="A315" s="56"/>
      <c r="B315" s="88" t="s">
        <v>67</v>
      </c>
      <c r="C315" s="63" t="str">
        <f>IF(C307&gt;"",C307,"")</f>
        <v>Hyttinen Eetu</v>
      </c>
      <c r="D315" s="63" t="str">
        <f>IF(G308&gt;"",G308,"")</f>
        <v>Södergård Patrik</v>
      </c>
      <c r="E315" s="64"/>
      <c r="F315" s="65"/>
      <c r="G315" s="65"/>
      <c r="H315" s="65"/>
      <c r="I315" s="65"/>
      <c r="J315" s="65"/>
      <c r="K315" s="66" t="str">
        <f>IF(ISBLANK(F315),"",COUNTIF(F315:J315,"&gt;=0"))</f>
        <v/>
      </c>
      <c r="L315" s="66" t="str">
        <f>IF(ISBLANK(F315),"",(IF(LEFT(F315,1)="-",1,0)+IF(LEFT(G315,1)="-",1,0)+IF(LEFT(H315,1)="-",1,0)+IF(LEFT(I315,1)="-",1,0)+IF(LEFT(J315,1)="-",1,0)))</f>
        <v/>
      </c>
      <c r="M315" s="67" t="str">
        <f t="shared" si="25"/>
        <v/>
      </c>
      <c r="N315" s="67" t="str">
        <f t="shared" si="26"/>
        <v/>
      </c>
    </row>
    <row r="316" spans="1:14">
      <c r="A316" s="56"/>
      <c r="B316" s="88" t="s">
        <v>68</v>
      </c>
      <c r="C316" s="63" t="str">
        <f>IF(C308&gt;"",C308,"")</f>
        <v>Åvist Aapo</v>
      </c>
      <c r="D316" s="63" t="str">
        <f>IF(G307&gt;"",G307,"")</f>
        <v>Girlea Mihai</v>
      </c>
      <c r="E316" s="64"/>
      <c r="F316" s="65"/>
      <c r="G316" s="65"/>
      <c r="H316" s="65"/>
      <c r="I316" s="65"/>
      <c r="J316" s="65"/>
      <c r="K316" s="66" t="str">
        <f>IF(ISBLANK(F316),"",COUNTIF(F316:J316,"&gt;=0"))</f>
        <v/>
      </c>
      <c r="L316" s="66" t="str">
        <f>IF(ISBLANK(F316),"",(IF(LEFT(F316,1)="-",1,0)+IF(LEFT(G316,1)="-",1,0)+IF(LEFT(H316,1)="-",1,0)+IF(LEFT(I316,1)="-",1,0)+IF(LEFT(J316,1)="-",1,0)))</f>
        <v/>
      </c>
      <c r="M316" s="67" t="str">
        <f t="shared" si="25"/>
        <v/>
      </c>
      <c r="N316" s="67" t="str">
        <f t="shared" si="26"/>
        <v/>
      </c>
    </row>
    <row r="317" spans="1:14">
      <c r="A317" s="56"/>
      <c r="B317" s="76"/>
      <c r="C317" s="75"/>
      <c r="D317" s="75"/>
      <c r="E317" s="75"/>
      <c r="F317" s="75"/>
      <c r="G317" s="75"/>
      <c r="H317" s="75"/>
      <c r="I317" s="115" t="s">
        <v>24</v>
      </c>
      <c r="J317" s="115"/>
      <c r="K317" s="68">
        <f>SUM(K312:K316)</f>
        <v>2</v>
      </c>
      <c r="L317" s="68">
        <f>SUM(L312:L316)</f>
        <v>9</v>
      </c>
      <c r="M317" s="68">
        <f>SUM(M312:M316)</f>
        <v>0</v>
      </c>
      <c r="N317" s="89">
        <f>SUM(N312:N316)</f>
        <v>3</v>
      </c>
    </row>
    <row r="318" spans="1:14">
      <c r="A318" s="56"/>
      <c r="B318" s="76" t="s">
        <v>69</v>
      </c>
      <c r="C318" s="75"/>
      <c r="D318" s="75"/>
      <c r="E318" s="75"/>
      <c r="F318" s="75"/>
      <c r="G318" s="75"/>
      <c r="H318" s="75"/>
      <c r="I318" s="75"/>
      <c r="J318" s="75"/>
      <c r="K318" s="75"/>
      <c r="L318" s="75"/>
      <c r="M318" s="75"/>
      <c r="N318" s="86"/>
    </row>
    <row r="319" spans="1:14">
      <c r="A319" s="56"/>
      <c r="B319" s="76" t="s">
        <v>70</v>
      </c>
      <c r="C319" s="75"/>
      <c r="D319" s="75" t="s">
        <v>71</v>
      </c>
      <c r="E319" s="75"/>
      <c r="F319" s="75"/>
      <c r="G319" s="75" t="s">
        <v>6</v>
      </c>
      <c r="H319" s="75"/>
      <c r="I319" s="75"/>
      <c r="J319" s="75" t="s">
        <v>72</v>
      </c>
      <c r="K319" s="75"/>
      <c r="L319" s="75"/>
      <c r="M319" s="75"/>
      <c r="N319" s="86"/>
    </row>
    <row r="320" spans="1:14" ht="15" thickBot="1">
      <c r="A320" s="56"/>
      <c r="B320" s="76"/>
      <c r="C320" s="75"/>
      <c r="D320" s="75"/>
      <c r="E320" s="75"/>
      <c r="F320" s="75"/>
      <c r="G320" s="75"/>
      <c r="H320" s="75"/>
      <c r="I320" s="75"/>
      <c r="J320" s="116" t="str">
        <f>IF(M317=3,C306,IF(N317=3,G306,""))</f>
        <v>PT Jyväskylä 1</v>
      </c>
      <c r="K320" s="116"/>
      <c r="L320" s="116"/>
      <c r="M320" s="116"/>
      <c r="N320" s="117"/>
    </row>
    <row r="321" spans="1:14">
      <c r="A321" s="56"/>
      <c r="B321" s="118" t="s">
        <v>77</v>
      </c>
      <c r="C321" s="119"/>
      <c r="D321" s="119"/>
      <c r="E321" s="119"/>
      <c r="F321" s="119"/>
      <c r="G321" s="119"/>
      <c r="H321" s="119"/>
      <c r="I321" s="119"/>
      <c r="J321" s="119"/>
      <c r="K321" s="119"/>
      <c r="L321" s="119"/>
      <c r="M321" s="119"/>
      <c r="N321" s="120"/>
    </row>
    <row r="322" spans="1:14">
      <c r="A322" s="56"/>
      <c r="B322" s="121"/>
      <c r="C322" s="122"/>
      <c r="D322" s="122"/>
      <c r="E322" s="122"/>
      <c r="F322" s="122"/>
      <c r="G322" s="122"/>
      <c r="H322" s="122"/>
      <c r="I322" s="122"/>
      <c r="J322" s="122"/>
      <c r="K322" s="122"/>
      <c r="L322" s="122"/>
      <c r="M322" s="122"/>
      <c r="N322" s="123"/>
    </row>
    <row r="323" spans="1:14">
      <c r="A323" s="56"/>
      <c r="B323" s="56"/>
      <c r="C323" s="56"/>
      <c r="D323" s="56"/>
      <c r="E323" s="56"/>
      <c r="F323" s="56"/>
      <c r="G323" s="56"/>
      <c r="H323" s="56"/>
      <c r="I323" s="56"/>
      <c r="J323" s="56"/>
      <c r="K323" s="56"/>
      <c r="L323" s="56"/>
      <c r="M323" s="56"/>
      <c r="N323" s="56"/>
    </row>
    <row r="324" spans="1:14">
      <c r="A324" s="56"/>
      <c r="B324" s="70"/>
      <c r="C324" s="71"/>
      <c r="D324" s="71"/>
      <c r="E324" s="71"/>
      <c r="F324" s="134" t="s">
        <v>48</v>
      </c>
      <c r="G324" s="134"/>
      <c r="H324" s="135" t="s">
        <v>18</v>
      </c>
      <c r="I324" s="135"/>
      <c r="J324" s="135"/>
      <c r="K324" s="135"/>
      <c r="L324" s="135"/>
      <c r="M324" s="135"/>
      <c r="N324" s="136"/>
    </row>
    <row r="325" spans="1:14">
      <c r="A325" s="56"/>
      <c r="B325" s="72"/>
      <c r="C325" s="73" t="s">
        <v>73</v>
      </c>
      <c r="D325" s="74"/>
      <c r="E325" s="75"/>
      <c r="F325" s="137" t="s">
        <v>49</v>
      </c>
      <c r="G325" s="137"/>
      <c r="H325" s="138" t="s">
        <v>5</v>
      </c>
      <c r="I325" s="138"/>
      <c r="J325" s="138"/>
      <c r="K325" s="138"/>
      <c r="L325" s="138"/>
      <c r="M325" s="138"/>
      <c r="N325" s="139"/>
    </row>
    <row r="326" spans="1:14">
      <c r="A326" s="56"/>
      <c r="B326" s="76"/>
      <c r="C326" s="77"/>
      <c r="D326" s="75"/>
      <c r="E326" s="75"/>
      <c r="F326" s="137" t="s">
        <v>50</v>
      </c>
      <c r="G326" s="137"/>
      <c r="H326" s="140" t="s">
        <v>88</v>
      </c>
      <c r="I326" s="140"/>
      <c r="J326" s="140"/>
      <c r="K326" s="140"/>
      <c r="L326" s="140"/>
      <c r="M326" s="140"/>
      <c r="N326" s="141"/>
    </row>
    <row r="327" spans="1:14" ht="15" thickBot="1">
      <c r="A327" s="56"/>
      <c r="B327" s="72"/>
      <c r="C327" s="74"/>
      <c r="D327" s="75"/>
      <c r="E327" s="75"/>
      <c r="F327" s="124" t="s">
        <v>51</v>
      </c>
      <c r="G327" s="124"/>
      <c r="H327" s="125">
        <v>45003</v>
      </c>
      <c r="I327" s="125"/>
      <c r="J327" s="125"/>
      <c r="K327" s="69" t="s">
        <v>52</v>
      </c>
      <c r="L327" s="126"/>
      <c r="M327" s="126"/>
      <c r="N327" s="127"/>
    </row>
    <row r="328" spans="1:14" ht="15" thickTop="1">
      <c r="A328" s="56"/>
      <c r="B328" s="78"/>
      <c r="C328" s="75"/>
      <c r="D328" s="75"/>
      <c r="E328" s="75"/>
      <c r="F328" s="79"/>
      <c r="G328" s="75"/>
      <c r="H328" s="75"/>
      <c r="I328" s="58"/>
      <c r="J328" s="58"/>
      <c r="K328" s="58"/>
      <c r="L328" s="58"/>
      <c r="M328" s="58"/>
      <c r="N328" s="80"/>
    </row>
    <row r="329" spans="1:14" ht="15" thickBot="1">
      <c r="A329" s="56"/>
      <c r="B329" s="81" t="s">
        <v>53</v>
      </c>
      <c r="C329" s="128" t="s">
        <v>37</v>
      </c>
      <c r="D329" s="128"/>
      <c r="E329" s="59"/>
      <c r="F329" s="110" t="s">
        <v>54</v>
      </c>
      <c r="G329" s="129" t="s">
        <v>10</v>
      </c>
      <c r="H329" s="129"/>
      <c r="I329" s="129"/>
      <c r="J329" s="129"/>
      <c r="K329" s="129"/>
      <c r="L329" s="129"/>
      <c r="M329" s="129"/>
      <c r="N329" s="130"/>
    </row>
    <row r="330" spans="1:14">
      <c r="A330" s="56"/>
      <c r="B330" s="82" t="s">
        <v>55</v>
      </c>
      <c r="C330" s="131" t="s">
        <v>189</v>
      </c>
      <c r="D330" s="131"/>
      <c r="E330" s="60"/>
      <c r="F330" s="83" t="s">
        <v>56</v>
      </c>
      <c r="G330" s="132" t="s">
        <v>175</v>
      </c>
      <c r="H330" s="132"/>
      <c r="I330" s="132"/>
      <c r="J330" s="132"/>
      <c r="K330" s="132"/>
      <c r="L330" s="132"/>
      <c r="M330" s="132"/>
      <c r="N330" s="133"/>
    </row>
    <row r="331" spans="1:14">
      <c r="A331" s="56"/>
      <c r="B331" s="84" t="s">
        <v>57</v>
      </c>
      <c r="C331" s="111" t="s">
        <v>190</v>
      </c>
      <c r="D331" s="111"/>
      <c r="E331" s="60"/>
      <c r="F331" s="61" t="s">
        <v>58</v>
      </c>
      <c r="G331" s="112" t="s">
        <v>174</v>
      </c>
      <c r="H331" s="112"/>
      <c r="I331" s="112"/>
      <c r="J331" s="112"/>
      <c r="K331" s="112"/>
      <c r="L331" s="112"/>
      <c r="M331" s="112"/>
      <c r="N331" s="113"/>
    </row>
    <row r="332" spans="1:14">
      <c r="A332" s="56"/>
      <c r="B332" s="84" t="s">
        <v>59</v>
      </c>
      <c r="C332" s="111" t="s">
        <v>191</v>
      </c>
      <c r="D332" s="111"/>
      <c r="E332" s="60"/>
      <c r="F332" s="62" t="s">
        <v>60</v>
      </c>
      <c r="G332" s="112" t="s">
        <v>173</v>
      </c>
      <c r="H332" s="112"/>
      <c r="I332" s="112"/>
      <c r="J332" s="112"/>
      <c r="K332" s="112"/>
      <c r="L332" s="112"/>
      <c r="M332" s="112"/>
      <c r="N332" s="113"/>
    </row>
    <row r="333" spans="1:14">
      <c r="A333" s="56"/>
      <c r="B333" s="76"/>
      <c r="C333" s="75"/>
      <c r="D333" s="75"/>
      <c r="E333" s="75"/>
      <c r="F333" s="79"/>
      <c r="G333" s="79"/>
      <c r="H333" s="79"/>
      <c r="I333" s="79"/>
      <c r="J333" s="75"/>
      <c r="K333" s="75"/>
      <c r="L333" s="75"/>
      <c r="M333" s="85"/>
      <c r="N333" s="86"/>
    </row>
    <row r="334" spans="1:14">
      <c r="A334" s="56"/>
      <c r="B334" s="100" t="s">
        <v>61</v>
      </c>
      <c r="C334" s="75"/>
      <c r="D334" s="75"/>
      <c r="E334" s="75"/>
      <c r="F334" s="61">
        <v>1</v>
      </c>
      <c r="G334" s="61">
        <v>2</v>
      </c>
      <c r="H334" s="61">
        <v>3</v>
      </c>
      <c r="I334" s="61">
        <v>4</v>
      </c>
      <c r="J334" s="61">
        <v>5</v>
      </c>
      <c r="K334" s="114" t="s">
        <v>2</v>
      </c>
      <c r="L334" s="114"/>
      <c r="M334" s="61" t="s">
        <v>62</v>
      </c>
      <c r="N334" s="87" t="s">
        <v>63</v>
      </c>
    </row>
    <row r="335" spans="1:14">
      <c r="A335" s="56"/>
      <c r="B335" s="88" t="s">
        <v>64</v>
      </c>
      <c r="C335" s="63" t="str">
        <f>IF(C330&gt;"",C330,"")</f>
        <v>Karjalainen Niklas</v>
      </c>
      <c r="D335" s="63" t="str">
        <f>IF(G330&gt;"",G330,"")</f>
        <v>Niemelä Konsta</v>
      </c>
      <c r="E335" s="64"/>
      <c r="F335" s="65">
        <v>8</v>
      </c>
      <c r="G335" s="65">
        <v>-5</v>
      </c>
      <c r="H335" s="65">
        <v>7</v>
      </c>
      <c r="I335" s="65">
        <v>8</v>
      </c>
      <c r="J335" s="65">
        <v>-4</v>
      </c>
      <c r="K335" s="66">
        <f>IF(ISBLANK(F335),"",COUNTIF(F335:J335,"&gt;=0"))</f>
        <v>3</v>
      </c>
      <c r="L335" s="66">
        <f>IF(ISBLANK(F335),"",(IF(LEFT(F335,1)="-",1,0)+IF(LEFT(G335,1)="-",1,0)+IF(LEFT(H335,1)="-",1,0)+IF(LEFT(I335,1)="-",1,0)+IF(LEFT(J335,1)="-",1,0)))</f>
        <v>2</v>
      </c>
      <c r="M335" s="67">
        <f t="shared" ref="M335:M339" si="27">IF(K335=3,1,"")</f>
        <v>1</v>
      </c>
      <c r="N335" s="67" t="str">
        <f t="shared" ref="N335:N339" si="28">IF(L335=3,1,"")</f>
        <v/>
      </c>
    </row>
    <row r="336" spans="1:14">
      <c r="A336" s="56"/>
      <c r="B336" s="88" t="s">
        <v>65</v>
      </c>
      <c r="C336" s="63" t="str">
        <f>IF(C331&gt;"",C331,"")</f>
        <v>Oinas Luka</v>
      </c>
      <c r="D336" s="63" t="str">
        <f>IF(G331&gt;"",G331,"")</f>
        <v>Mäkelä Eetu</v>
      </c>
      <c r="E336" s="64"/>
      <c r="F336" s="65">
        <v>7</v>
      </c>
      <c r="G336" s="65">
        <v>5</v>
      </c>
      <c r="H336" s="65">
        <v>5</v>
      </c>
      <c r="I336" s="65"/>
      <c r="J336" s="65"/>
      <c r="K336" s="66">
        <f>IF(ISBLANK(F336),"",COUNTIF(F336:J336,"&gt;=0"))</f>
        <v>3</v>
      </c>
      <c r="L336" s="66">
        <f>IF(ISBLANK(F336),"",(IF(LEFT(F336,1)="-",1,0)+IF(LEFT(G336,1)="-",1,0)+IF(LEFT(H336,1)="-",1,0)+IF(LEFT(I336,1)="-",1,0)+IF(LEFT(J336,1)="-",1,0)))</f>
        <v>0</v>
      </c>
      <c r="M336" s="67">
        <f t="shared" si="27"/>
        <v>1</v>
      </c>
      <c r="N336" s="67" t="str">
        <f t="shared" si="28"/>
        <v/>
      </c>
    </row>
    <row r="337" spans="1:14">
      <c r="A337" s="56"/>
      <c r="B337" s="88" t="s">
        <v>66</v>
      </c>
      <c r="C337" s="63" t="str">
        <f>IF(C332&gt;"",C332,"")</f>
        <v>Vuoti Henrik</v>
      </c>
      <c r="D337" s="63" t="str">
        <f>IF(G332&gt;"",G332,"")</f>
        <v>Perkkiö Lenni</v>
      </c>
      <c r="E337" s="64"/>
      <c r="F337" s="65">
        <v>8</v>
      </c>
      <c r="G337" s="65">
        <v>10</v>
      </c>
      <c r="H337" s="65">
        <v>4</v>
      </c>
      <c r="I337" s="65"/>
      <c r="J337" s="65"/>
      <c r="K337" s="66">
        <f>IF(ISBLANK(F337),"",COUNTIF(F337:J337,"&gt;=0"))</f>
        <v>3</v>
      </c>
      <c r="L337" s="66">
        <f>IF(ISBLANK(F337),"",(IF(LEFT(F337,1)="-",1,0)+IF(LEFT(G337,1)="-",1,0)+IF(LEFT(H337,1)="-",1,0)+IF(LEFT(I337,1)="-",1,0)+IF(LEFT(J337,1)="-",1,0)))</f>
        <v>0</v>
      </c>
      <c r="M337" s="67">
        <f t="shared" si="27"/>
        <v>1</v>
      </c>
      <c r="N337" s="67" t="str">
        <f t="shared" si="28"/>
        <v/>
      </c>
    </row>
    <row r="338" spans="1:14">
      <c r="A338" s="56"/>
      <c r="B338" s="88" t="s">
        <v>67</v>
      </c>
      <c r="C338" s="63" t="str">
        <f>IF(C330&gt;"",C330,"")</f>
        <v>Karjalainen Niklas</v>
      </c>
      <c r="D338" s="63" t="str">
        <f>IF(G331&gt;"",G331,"")</f>
        <v>Mäkelä Eetu</v>
      </c>
      <c r="E338" s="64"/>
      <c r="F338" s="65"/>
      <c r="G338" s="65"/>
      <c r="H338" s="65"/>
      <c r="I338" s="65"/>
      <c r="J338" s="65"/>
      <c r="K338" s="66" t="str">
        <f>IF(ISBLANK(F338),"",COUNTIF(F338:J338,"&gt;=0"))</f>
        <v/>
      </c>
      <c r="L338" s="66" t="str">
        <f>IF(ISBLANK(F338),"",(IF(LEFT(F338,1)="-",1,0)+IF(LEFT(G338,1)="-",1,0)+IF(LEFT(H338,1)="-",1,0)+IF(LEFT(I338,1)="-",1,0)+IF(LEFT(J338,1)="-",1,0)))</f>
        <v/>
      </c>
      <c r="M338" s="67" t="str">
        <f t="shared" si="27"/>
        <v/>
      </c>
      <c r="N338" s="67" t="str">
        <f t="shared" si="28"/>
        <v/>
      </c>
    </row>
    <row r="339" spans="1:14">
      <c r="A339" s="56"/>
      <c r="B339" s="88" t="s">
        <v>68</v>
      </c>
      <c r="C339" s="63" t="str">
        <f>IF(C331&gt;"",C331,"")</f>
        <v>Oinas Luka</v>
      </c>
      <c r="D339" s="63" t="str">
        <f>IF(G330&gt;"",G330,"")</f>
        <v>Niemelä Konsta</v>
      </c>
      <c r="E339" s="64"/>
      <c r="F339" s="65"/>
      <c r="G339" s="65"/>
      <c r="H339" s="65"/>
      <c r="I339" s="65"/>
      <c r="J339" s="65"/>
      <c r="K339" s="66" t="str">
        <f>IF(ISBLANK(F339),"",COUNTIF(F339:J339,"&gt;=0"))</f>
        <v/>
      </c>
      <c r="L339" s="66" t="str">
        <f>IF(ISBLANK(F339),"",(IF(LEFT(F339,1)="-",1,0)+IF(LEFT(G339,1)="-",1,0)+IF(LEFT(H339,1)="-",1,0)+IF(LEFT(I339,1)="-",1,0)+IF(LEFT(J339,1)="-",1,0)))</f>
        <v/>
      </c>
      <c r="M339" s="67" t="str">
        <f t="shared" si="27"/>
        <v/>
      </c>
      <c r="N339" s="67" t="str">
        <f t="shared" si="28"/>
        <v/>
      </c>
    </row>
    <row r="340" spans="1:14">
      <c r="A340" s="56"/>
      <c r="B340" s="76"/>
      <c r="C340" s="75"/>
      <c r="D340" s="75"/>
      <c r="E340" s="75"/>
      <c r="F340" s="75"/>
      <c r="G340" s="75"/>
      <c r="H340" s="75"/>
      <c r="I340" s="115" t="s">
        <v>24</v>
      </c>
      <c r="J340" s="115"/>
      <c r="K340" s="68">
        <f>SUM(K335:K339)</f>
        <v>9</v>
      </c>
      <c r="L340" s="68">
        <f>SUM(L335:L339)</f>
        <v>2</v>
      </c>
      <c r="M340" s="68">
        <f>SUM(M335:M339)</f>
        <v>3</v>
      </c>
      <c r="N340" s="89">
        <f>SUM(N335:N339)</f>
        <v>0</v>
      </c>
    </row>
    <row r="341" spans="1:14">
      <c r="A341" s="56"/>
      <c r="B341" s="76" t="s">
        <v>69</v>
      </c>
      <c r="C341" s="75"/>
      <c r="D341" s="75"/>
      <c r="E341" s="75"/>
      <c r="F341" s="75"/>
      <c r="G341" s="75"/>
      <c r="H341" s="75"/>
      <c r="I341" s="75"/>
      <c r="J341" s="75"/>
      <c r="K341" s="75"/>
      <c r="L341" s="75"/>
      <c r="M341" s="75"/>
      <c r="N341" s="86"/>
    </row>
    <row r="342" spans="1:14">
      <c r="A342" s="56"/>
      <c r="B342" s="76" t="s">
        <v>70</v>
      </c>
      <c r="C342" s="75"/>
      <c r="D342" s="75" t="s">
        <v>71</v>
      </c>
      <c r="E342" s="75"/>
      <c r="F342" s="75"/>
      <c r="G342" s="75" t="s">
        <v>6</v>
      </c>
      <c r="H342" s="75"/>
      <c r="I342" s="75"/>
      <c r="J342" s="75" t="s">
        <v>72</v>
      </c>
      <c r="K342" s="75"/>
      <c r="L342" s="75"/>
      <c r="M342" s="75"/>
      <c r="N342" s="86"/>
    </row>
    <row r="343" spans="1:14" ht="15" thickBot="1">
      <c r="A343" s="56"/>
      <c r="B343" s="76"/>
      <c r="C343" s="75"/>
      <c r="D343" s="75"/>
      <c r="E343" s="75"/>
      <c r="F343" s="75"/>
      <c r="G343" s="75"/>
      <c r="H343" s="75"/>
      <c r="I343" s="75"/>
      <c r="J343" s="116" t="str">
        <f>IF(M340=3,C329,IF(N340=3,G329,""))</f>
        <v>OPT-86 1</v>
      </c>
      <c r="K343" s="116"/>
      <c r="L343" s="116"/>
      <c r="M343" s="116"/>
      <c r="N343" s="117"/>
    </row>
    <row r="344" spans="1:14">
      <c r="A344" s="56"/>
      <c r="B344" s="118" t="s">
        <v>77</v>
      </c>
      <c r="C344" s="119"/>
      <c r="D344" s="119"/>
      <c r="E344" s="119"/>
      <c r="F344" s="119"/>
      <c r="G344" s="119"/>
      <c r="H344" s="119"/>
      <c r="I344" s="119"/>
      <c r="J344" s="119"/>
      <c r="K344" s="119"/>
      <c r="L344" s="119"/>
      <c r="M344" s="119"/>
      <c r="N344" s="120"/>
    </row>
    <row r="345" spans="1:14">
      <c r="A345" s="56"/>
      <c r="B345" s="121"/>
      <c r="C345" s="122"/>
      <c r="D345" s="122"/>
      <c r="E345" s="122"/>
      <c r="F345" s="122"/>
      <c r="G345" s="122"/>
      <c r="H345" s="122"/>
      <c r="I345" s="122"/>
      <c r="J345" s="122"/>
      <c r="K345" s="122"/>
      <c r="L345" s="122"/>
      <c r="M345" s="122"/>
      <c r="N345" s="123"/>
    </row>
    <row r="346" spans="1:14">
      <c r="A346" s="56"/>
      <c r="B346" s="56"/>
      <c r="C346" s="56"/>
      <c r="D346" s="56"/>
      <c r="E346" s="56"/>
      <c r="F346" s="56"/>
      <c r="G346" s="56"/>
      <c r="H346" s="56"/>
      <c r="I346" s="56"/>
      <c r="J346" s="56"/>
      <c r="K346" s="56"/>
      <c r="L346" s="56"/>
      <c r="M346" s="56"/>
      <c r="N346" s="56"/>
    </row>
    <row r="347" spans="1:14">
      <c r="A347" s="56"/>
      <c r="B347" s="70"/>
      <c r="C347" s="71"/>
      <c r="D347" s="71"/>
      <c r="E347" s="71"/>
      <c r="F347" s="134" t="s">
        <v>48</v>
      </c>
      <c r="G347" s="134"/>
      <c r="H347" s="135" t="s">
        <v>18</v>
      </c>
      <c r="I347" s="135"/>
      <c r="J347" s="135"/>
      <c r="K347" s="135"/>
      <c r="L347" s="135"/>
      <c r="M347" s="135"/>
      <c r="N347" s="136"/>
    </row>
    <row r="348" spans="1:14">
      <c r="A348" s="56"/>
      <c r="B348" s="72"/>
      <c r="C348" s="73" t="s">
        <v>73</v>
      </c>
      <c r="D348" s="74"/>
      <c r="E348" s="75"/>
      <c r="F348" s="137" t="s">
        <v>49</v>
      </c>
      <c r="G348" s="137"/>
      <c r="H348" s="138" t="s">
        <v>5</v>
      </c>
      <c r="I348" s="138"/>
      <c r="J348" s="138"/>
      <c r="K348" s="138"/>
      <c r="L348" s="138"/>
      <c r="M348" s="138"/>
      <c r="N348" s="139"/>
    </row>
    <row r="349" spans="1:14">
      <c r="A349" s="56"/>
      <c r="B349" s="76"/>
      <c r="C349" s="77"/>
      <c r="D349" s="75"/>
      <c r="E349" s="75"/>
      <c r="F349" s="137" t="s">
        <v>50</v>
      </c>
      <c r="G349" s="137"/>
      <c r="H349" s="140" t="s">
        <v>88</v>
      </c>
      <c r="I349" s="140"/>
      <c r="J349" s="140"/>
      <c r="K349" s="140"/>
      <c r="L349" s="140"/>
      <c r="M349" s="140"/>
      <c r="N349" s="141"/>
    </row>
    <row r="350" spans="1:14" ht="15" thickBot="1">
      <c r="A350" s="56"/>
      <c r="B350" s="72"/>
      <c r="C350" s="74"/>
      <c r="D350" s="75"/>
      <c r="E350" s="75"/>
      <c r="F350" s="124" t="s">
        <v>51</v>
      </c>
      <c r="G350" s="124"/>
      <c r="H350" s="125">
        <v>45003</v>
      </c>
      <c r="I350" s="125"/>
      <c r="J350" s="125"/>
      <c r="K350" s="69" t="s">
        <v>52</v>
      </c>
      <c r="L350" s="126"/>
      <c r="M350" s="126"/>
      <c r="N350" s="127"/>
    </row>
    <row r="351" spans="1:14" ht="15" thickTop="1">
      <c r="A351" s="56"/>
      <c r="B351" s="78"/>
      <c r="C351" s="75"/>
      <c r="D351" s="75"/>
      <c r="E351" s="75"/>
      <c r="F351" s="79"/>
      <c r="G351" s="75"/>
      <c r="H351" s="75"/>
      <c r="I351" s="58"/>
      <c r="J351" s="58"/>
      <c r="K351" s="58"/>
      <c r="L351" s="58"/>
      <c r="M351" s="58"/>
      <c r="N351" s="80"/>
    </row>
    <row r="352" spans="1:14" ht="15" thickBot="1">
      <c r="A352" s="56"/>
      <c r="B352" s="81" t="s">
        <v>53</v>
      </c>
      <c r="C352" s="128" t="s">
        <v>45</v>
      </c>
      <c r="D352" s="128"/>
      <c r="E352" s="59"/>
      <c r="F352" s="110" t="s">
        <v>54</v>
      </c>
      <c r="G352" s="129" t="s">
        <v>35</v>
      </c>
      <c r="H352" s="129"/>
      <c r="I352" s="129"/>
      <c r="J352" s="129"/>
      <c r="K352" s="129"/>
      <c r="L352" s="129"/>
      <c r="M352" s="129"/>
      <c r="N352" s="130"/>
    </row>
    <row r="353" spans="1:14">
      <c r="A353" s="56"/>
      <c r="B353" s="82" t="s">
        <v>55</v>
      </c>
      <c r="C353" s="131" t="s">
        <v>195</v>
      </c>
      <c r="D353" s="131"/>
      <c r="E353" s="60"/>
      <c r="F353" s="83" t="s">
        <v>56</v>
      </c>
      <c r="G353" s="132" t="s">
        <v>150</v>
      </c>
      <c r="H353" s="132"/>
      <c r="I353" s="132"/>
      <c r="J353" s="132"/>
      <c r="K353" s="132"/>
      <c r="L353" s="132"/>
      <c r="M353" s="132"/>
      <c r="N353" s="133"/>
    </row>
    <row r="354" spans="1:14">
      <c r="A354" s="56"/>
      <c r="B354" s="84" t="s">
        <v>57</v>
      </c>
      <c r="C354" s="111" t="s">
        <v>196</v>
      </c>
      <c r="D354" s="111"/>
      <c r="E354" s="60"/>
      <c r="F354" s="61" t="s">
        <v>58</v>
      </c>
      <c r="G354" s="112" t="s">
        <v>152</v>
      </c>
      <c r="H354" s="112"/>
      <c r="I354" s="112"/>
      <c r="J354" s="112"/>
      <c r="K354" s="112"/>
      <c r="L354" s="112"/>
      <c r="M354" s="112"/>
      <c r="N354" s="113"/>
    </row>
    <row r="355" spans="1:14">
      <c r="A355" s="56"/>
      <c r="B355" s="84" t="s">
        <v>59</v>
      </c>
      <c r="C355" s="111" t="s">
        <v>197</v>
      </c>
      <c r="D355" s="111"/>
      <c r="E355" s="60"/>
      <c r="F355" s="62" t="s">
        <v>60</v>
      </c>
      <c r="G355" s="112" t="s">
        <v>151</v>
      </c>
      <c r="H355" s="112"/>
      <c r="I355" s="112"/>
      <c r="J355" s="112"/>
      <c r="K355" s="112"/>
      <c r="L355" s="112"/>
      <c r="M355" s="112"/>
      <c r="N355" s="113"/>
    </row>
    <row r="356" spans="1:14">
      <c r="A356" s="56"/>
      <c r="B356" s="76"/>
      <c r="C356" s="75"/>
      <c r="D356" s="75"/>
      <c r="E356" s="75"/>
      <c r="F356" s="79"/>
      <c r="G356" s="79"/>
      <c r="H356" s="79"/>
      <c r="I356" s="79"/>
      <c r="J356" s="75"/>
      <c r="K356" s="75"/>
      <c r="L356" s="75"/>
      <c r="M356" s="85"/>
      <c r="N356" s="86"/>
    </row>
    <row r="357" spans="1:14">
      <c r="A357" s="56"/>
      <c r="B357" s="100" t="s">
        <v>61</v>
      </c>
      <c r="C357" s="75"/>
      <c r="D357" s="75"/>
      <c r="E357" s="75"/>
      <c r="F357" s="61">
        <v>1</v>
      </c>
      <c r="G357" s="61">
        <v>2</v>
      </c>
      <c r="H357" s="61">
        <v>3</v>
      </c>
      <c r="I357" s="61">
        <v>4</v>
      </c>
      <c r="J357" s="61">
        <v>5</v>
      </c>
      <c r="K357" s="114" t="s">
        <v>2</v>
      </c>
      <c r="L357" s="114"/>
      <c r="M357" s="61" t="s">
        <v>62</v>
      </c>
      <c r="N357" s="87" t="s">
        <v>63</v>
      </c>
    </row>
    <row r="358" spans="1:14">
      <c r="A358" s="56"/>
      <c r="B358" s="88" t="s">
        <v>64</v>
      </c>
      <c r="C358" s="63" t="str">
        <f>IF(C353&gt;"",C353,"")</f>
        <v>Afanassiev Yuri</v>
      </c>
      <c r="D358" s="63" t="str">
        <f>IF(G353&gt;"",G353,"")</f>
        <v>Koivumäki Jimi</v>
      </c>
      <c r="E358" s="64"/>
      <c r="F358" s="65">
        <v>-4</v>
      </c>
      <c r="G358" s="65">
        <v>-5</v>
      </c>
      <c r="H358" s="65">
        <v>10</v>
      </c>
      <c r="I358" s="65">
        <v>-7</v>
      </c>
      <c r="J358" s="65"/>
      <c r="K358" s="66">
        <f>IF(ISBLANK(F358),"",COUNTIF(F358:J358,"&gt;=0"))</f>
        <v>1</v>
      </c>
      <c r="L358" s="66">
        <f>IF(ISBLANK(F358),"",(IF(LEFT(F358,1)="-",1,0)+IF(LEFT(G358,1)="-",1,0)+IF(LEFT(H358,1)="-",1,0)+IF(LEFT(I358,1)="-",1,0)+IF(LEFT(J358,1)="-",1,0)))</f>
        <v>3</v>
      </c>
      <c r="M358" s="67" t="str">
        <f t="shared" ref="M358:M362" si="29">IF(K358=3,1,"")</f>
        <v/>
      </c>
      <c r="N358" s="67">
        <f t="shared" ref="N358:N362" si="30">IF(L358=3,1,"")</f>
        <v>1</v>
      </c>
    </row>
    <row r="359" spans="1:14">
      <c r="A359" s="56"/>
      <c r="B359" s="88" t="s">
        <v>65</v>
      </c>
      <c r="C359" s="63" t="str">
        <f>IF(C354&gt;"",C354,"")</f>
        <v>Kokko Joonas</v>
      </c>
      <c r="D359" s="63" t="str">
        <f>IF(G354&gt;"",G354,"")</f>
        <v>Koivumäki Joel</v>
      </c>
      <c r="E359" s="64"/>
      <c r="F359" s="65">
        <v>2</v>
      </c>
      <c r="G359" s="65">
        <v>8</v>
      </c>
      <c r="H359" s="65">
        <v>5</v>
      </c>
      <c r="I359" s="65"/>
      <c r="J359" s="65"/>
      <c r="K359" s="66">
        <f>IF(ISBLANK(F359),"",COUNTIF(F359:J359,"&gt;=0"))</f>
        <v>3</v>
      </c>
      <c r="L359" s="66">
        <f>IF(ISBLANK(F359),"",(IF(LEFT(F359,1)="-",1,0)+IF(LEFT(G359,1)="-",1,0)+IF(LEFT(H359,1)="-",1,0)+IF(LEFT(I359,1)="-",1,0)+IF(LEFT(J359,1)="-",1,0)))</f>
        <v>0</v>
      </c>
      <c r="M359" s="67">
        <f t="shared" si="29"/>
        <v>1</v>
      </c>
      <c r="N359" s="67" t="str">
        <f t="shared" si="30"/>
        <v/>
      </c>
    </row>
    <row r="360" spans="1:14">
      <c r="A360" s="56"/>
      <c r="B360" s="88" t="s">
        <v>66</v>
      </c>
      <c r="C360" s="63" t="str">
        <f>IF(C355&gt;"",C355,"")</f>
        <v>Sell Ilari</v>
      </c>
      <c r="D360" s="63" t="str">
        <f>IF(G355&gt;"",G355,"")</f>
        <v>Lehtosaari Niko</v>
      </c>
      <c r="E360" s="64"/>
      <c r="F360" s="65">
        <v>5</v>
      </c>
      <c r="G360" s="65">
        <v>7</v>
      </c>
      <c r="H360" s="65">
        <v>9</v>
      </c>
      <c r="I360" s="65"/>
      <c r="J360" s="65"/>
      <c r="K360" s="66">
        <f>IF(ISBLANK(F360),"",COUNTIF(F360:J360,"&gt;=0"))</f>
        <v>3</v>
      </c>
      <c r="L360" s="66">
        <f>IF(ISBLANK(F360),"",(IF(LEFT(F360,1)="-",1,0)+IF(LEFT(G360,1)="-",1,0)+IF(LEFT(H360,1)="-",1,0)+IF(LEFT(I360,1)="-",1,0)+IF(LEFT(J360,1)="-",1,0)))</f>
        <v>0</v>
      </c>
      <c r="M360" s="67">
        <f t="shared" si="29"/>
        <v>1</v>
      </c>
      <c r="N360" s="67" t="str">
        <f t="shared" si="30"/>
        <v/>
      </c>
    </row>
    <row r="361" spans="1:14">
      <c r="A361" s="56"/>
      <c r="B361" s="88" t="s">
        <v>67</v>
      </c>
      <c r="C361" s="63" t="str">
        <f>IF(C353&gt;"",C353,"")</f>
        <v>Afanassiev Yuri</v>
      </c>
      <c r="D361" s="63" t="str">
        <f>IF(G354&gt;"",G354,"")</f>
        <v>Koivumäki Joel</v>
      </c>
      <c r="E361" s="64"/>
      <c r="F361" s="65">
        <v>2</v>
      </c>
      <c r="G361" s="65">
        <v>7</v>
      </c>
      <c r="H361" s="65">
        <v>2</v>
      </c>
      <c r="I361" s="65"/>
      <c r="J361" s="65"/>
      <c r="K361" s="66">
        <f>IF(ISBLANK(F361),"",COUNTIF(F361:J361,"&gt;=0"))</f>
        <v>3</v>
      </c>
      <c r="L361" s="66">
        <f>IF(ISBLANK(F361),"",(IF(LEFT(F361,1)="-",1,0)+IF(LEFT(G361,1)="-",1,0)+IF(LEFT(H361,1)="-",1,0)+IF(LEFT(I361,1)="-",1,0)+IF(LEFT(J361,1)="-",1,0)))</f>
        <v>0</v>
      </c>
      <c r="M361" s="67">
        <f t="shared" si="29"/>
        <v>1</v>
      </c>
      <c r="N361" s="67" t="str">
        <f t="shared" si="30"/>
        <v/>
      </c>
    </row>
    <row r="362" spans="1:14">
      <c r="A362" s="56"/>
      <c r="B362" s="88" t="s">
        <v>68</v>
      </c>
      <c r="C362" s="63" t="str">
        <f>IF(C354&gt;"",C354,"")</f>
        <v>Kokko Joonas</v>
      </c>
      <c r="D362" s="63" t="str">
        <f>IF(G353&gt;"",G353,"")</f>
        <v>Koivumäki Jimi</v>
      </c>
      <c r="E362" s="64"/>
      <c r="F362" s="65"/>
      <c r="G362" s="65"/>
      <c r="H362" s="65"/>
      <c r="I362" s="65"/>
      <c r="J362" s="65"/>
      <c r="K362" s="66" t="str">
        <f>IF(ISBLANK(F362),"",COUNTIF(F362:J362,"&gt;=0"))</f>
        <v/>
      </c>
      <c r="L362" s="66" t="str">
        <f>IF(ISBLANK(F362),"",(IF(LEFT(F362,1)="-",1,0)+IF(LEFT(G362,1)="-",1,0)+IF(LEFT(H362,1)="-",1,0)+IF(LEFT(I362,1)="-",1,0)+IF(LEFT(J362,1)="-",1,0)))</f>
        <v/>
      </c>
      <c r="M362" s="67" t="str">
        <f t="shared" si="29"/>
        <v/>
      </c>
      <c r="N362" s="67" t="str">
        <f t="shared" si="30"/>
        <v/>
      </c>
    </row>
    <row r="363" spans="1:14">
      <c r="A363" s="56"/>
      <c r="B363" s="76"/>
      <c r="C363" s="75"/>
      <c r="D363" s="75"/>
      <c r="E363" s="75"/>
      <c r="F363" s="75"/>
      <c r="G363" s="75"/>
      <c r="H363" s="75"/>
      <c r="I363" s="115" t="s">
        <v>24</v>
      </c>
      <c r="J363" s="115"/>
      <c r="K363" s="68">
        <f>SUM(K358:K362)</f>
        <v>10</v>
      </c>
      <c r="L363" s="68">
        <f>SUM(L358:L362)</f>
        <v>3</v>
      </c>
      <c r="M363" s="68">
        <f>SUM(M358:M362)</f>
        <v>3</v>
      </c>
      <c r="N363" s="89">
        <f>SUM(N358:N362)</f>
        <v>1</v>
      </c>
    </row>
    <row r="364" spans="1:14">
      <c r="A364" s="56"/>
      <c r="B364" s="76" t="s">
        <v>69</v>
      </c>
      <c r="C364" s="75"/>
      <c r="D364" s="75"/>
      <c r="E364" s="75"/>
      <c r="F364" s="75"/>
      <c r="G364" s="75"/>
      <c r="H364" s="75"/>
      <c r="I364" s="75"/>
      <c r="J364" s="75"/>
      <c r="K364" s="75"/>
      <c r="L364" s="75"/>
      <c r="M364" s="75"/>
      <c r="N364" s="86"/>
    </row>
    <row r="365" spans="1:14">
      <c r="A365" s="56"/>
      <c r="B365" s="76" t="s">
        <v>70</v>
      </c>
      <c r="C365" s="75"/>
      <c r="D365" s="75" t="s">
        <v>71</v>
      </c>
      <c r="E365" s="75"/>
      <c r="F365" s="75"/>
      <c r="G365" s="75" t="s">
        <v>6</v>
      </c>
      <c r="H365" s="75"/>
      <c r="I365" s="75"/>
      <c r="J365" s="75" t="s">
        <v>72</v>
      </c>
      <c r="K365" s="75"/>
      <c r="L365" s="75"/>
      <c r="M365" s="75"/>
      <c r="N365" s="86"/>
    </row>
    <row r="366" spans="1:14" ht="15" thickBot="1">
      <c r="A366" s="56"/>
      <c r="B366" s="76"/>
      <c r="C366" s="75"/>
      <c r="D366" s="75"/>
      <c r="E366" s="75"/>
      <c r="F366" s="75"/>
      <c r="G366" s="75"/>
      <c r="H366" s="75"/>
      <c r="I366" s="75"/>
      <c r="J366" s="116" t="str">
        <f>IF(M363=3,C352,IF(N363=3,G352,""))</f>
        <v>PT Espoo 2</v>
      </c>
      <c r="K366" s="116"/>
      <c r="L366" s="116"/>
      <c r="M366" s="116"/>
      <c r="N366" s="117"/>
    </row>
    <row r="367" spans="1:14" ht="15" customHeight="1">
      <c r="A367" s="56"/>
      <c r="B367" s="118" t="s">
        <v>77</v>
      </c>
      <c r="C367" s="119"/>
      <c r="D367" s="119"/>
      <c r="E367" s="119"/>
      <c r="F367" s="119"/>
      <c r="G367" s="119"/>
      <c r="H367" s="119"/>
      <c r="I367" s="119"/>
      <c r="J367" s="119"/>
      <c r="K367" s="119"/>
      <c r="L367" s="119"/>
      <c r="M367" s="119"/>
      <c r="N367" s="120"/>
    </row>
    <row r="368" spans="1:14">
      <c r="A368" s="56"/>
      <c r="B368" s="121"/>
      <c r="C368" s="122"/>
      <c r="D368" s="122"/>
      <c r="E368" s="122"/>
      <c r="F368" s="122"/>
      <c r="G368" s="122"/>
      <c r="H368" s="122"/>
      <c r="I368" s="122"/>
      <c r="J368" s="122"/>
      <c r="K368" s="122"/>
      <c r="L368" s="122"/>
      <c r="M368" s="122"/>
      <c r="N368" s="123"/>
    </row>
    <row r="369" spans="1:14">
      <c r="A369" s="56"/>
      <c r="B369" s="56"/>
      <c r="C369" s="56"/>
      <c r="D369" s="56"/>
      <c r="E369" s="56"/>
      <c r="F369" s="56"/>
      <c r="G369" s="56"/>
      <c r="H369" s="56"/>
      <c r="I369" s="56"/>
      <c r="J369" s="56"/>
      <c r="K369" s="56"/>
      <c r="L369" s="56"/>
      <c r="M369" s="56"/>
      <c r="N369" s="56"/>
    </row>
    <row r="370" spans="1:14">
      <c r="A370" s="56"/>
      <c r="B370" s="70"/>
      <c r="C370" s="71"/>
      <c r="D370" s="71"/>
      <c r="E370" s="71"/>
      <c r="F370" s="134" t="s">
        <v>48</v>
      </c>
      <c r="G370" s="134"/>
      <c r="H370" s="135" t="s">
        <v>18</v>
      </c>
      <c r="I370" s="135"/>
      <c r="J370" s="135"/>
      <c r="K370" s="135"/>
      <c r="L370" s="135"/>
      <c r="M370" s="135"/>
      <c r="N370" s="136"/>
    </row>
    <row r="371" spans="1:14">
      <c r="A371" s="56"/>
      <c r="B371" s="72"/>
      <c r="C371" s="73" t="s">
        <v>73</v>
      </c>
      <c r="D371" s="74"/>
      <c r="E371" s="75"/>
      <c r="F371" s="137" t="s">
        <v>49</v>
      </c>
      <c r="G371" s="137"/>
      <c r="H371" s="138" t="s">
        <v>5</v>
      </c>
      <c r="I371" s="138"/>
      <c r="J371" s="138"/>
      <c r="K371" s="138"/>
      <c r="L371" s="138"/>
      <c r="M371" s="138"/>
      <c r="N371" s="139"/>
    </row>
    <row r="372" spans="1:14">
      <c r="A372" s="56"/>
      <c r="B372" s="76"/>
      <c r="C372" s="77"/>
      <c r="D372" s="75"/>
      <c r="E372" s="75"/>
      <c r="F372" s="137" t="s">
        <v>50</v>
      </c>
      <c r="G372" s="137"/>
      <c r="H372" s="140" t="s">
        <v>88</v>
      </c>
      <c r="I372" s="140"/>
      <c r="J372" s="140"/>
      <c r="K372" s="140"/>
      <c r="L372" s="140"/>
      <c r="M372" s="140"/>
      <c r="N372" s="141"/>
    </row>
    <row r="373" spans="1:14" ht="15" thickBot="1">
      <c r="A373" s="56"/>
      <c r="B373" s="72"/>
      <c r="C373" s="74"/>
      <c r="D373" s="75"/>
      <c r="E373" s="75"/>
      <c r="F373" s="124" t="s">
        <v>51</v>
      </c>
      <c r="G373" s="124"/>
      <c r="H373" s="125">
        <v>45003</v>
      </c>
      <c r="I373" s="125"/>
      <c r="J373" s="125"/>
      <c r="K373" s="69" t="s">
        <v>52</v>
      </c>
      <c r="L373" s="126"/>
      <c r="M373" s="126"/>
      <c r="N373" s="127"/>
    </row>
    <row r="374" spans="1:14" ht="15" thickTop="1">
      <c r="A374" s="56"/>
      <c r="B374" s="78"/>
      <c r="C374" s="75"/>
      <c r="D374" s="75"/>
      <c r="E374" s="75"/>
      <c r="F374" s="79"/>
      <c r="G374" s="75"/>
      <c r="H374" s="75"/>
      <c r="I374" s="58"/>
      <c r="J374" s="58"/>
      <c r="K374" s="58"/>
      <c r="L374" s="58"/>
      <c r="M374" s="58"/>
      <c r="N374" s="80"/>
    </row>
    <row r="375" spans="1:14" ht="15" thickBot="1">
      <c r="A375" s="56"/>
      <c r="B375" s="81" t="s">
        <v>53</v>
      </c>
      <c r="C375" s="128" t="s">
        <v>31</v>
      </c>
      <c r="D375" s="128"/>
      <c r="E375" s="59"/>
      <c r="F375" s="110" t="s">
        <v>54</v>
      </c>
      <c r="G375" s="129" t="s">
        <v>46</v>
      </c>
      <c r="H375" s="129"/>
      <c r="I375" s="129"/>
      <c r="J375" s="129"/>
      <c r="K375" s="129"/>
      <c r="L375" s="129"/>
      <c r="M375" s="129"/>
      <c r="N375" s="130"/>
    </row>
    <row r="376" spans="1:14">
      <c r="A376" s="56"/>
      <c r="B376" s="82" t="s">
        <v>55</v>
      </c>
      <c r="C376" s="131" t="s">
        <v>137</v>
      </c>
      <c r="D376" s="131"/>
      <c r="E376" s="60"/>
      <c r="F376" s="83" t="s">
        <v>56</v>
      </c>
      <c r="G376" s="132" t="s">
        <v>198</v>
      </c>
      <c r="H376" s="132"/>
      <c r="I376" s="132"/>
      <c r="J376" s="132"/>
      <c r="K376" s="132"/>
      <c r="L376" s="132"/>
      <c r="M376" s="132"/>
      <c r="N376" s="133"/>
    </row>
    <row r="377" spans="1:14">
      <c r="A377" s="56"/>
      <c r="B377" s="84" t="s">
        <v>57</v>
      </c>
      <c r="C377" s="111" t="s">
        <v>136</v>
      </c>
      <c r="D377" s="111"/>
      <c r="E377" s="60"/>
      <c r="F377" s="61" t="s">
        <v>58</v>
      </c>
      <c r="G377" s="112" t="s">
        <v>200</v>
      </c>
      <c r="H377" s="112"/>
      <c r="I377" s="112"/>
      <c r="J377" s="112"/>
      <c r="K377" s="112"/>
      <c r="L377" s="112"/>
      <c r="M377" s="112"/>
      <c r="N377" s="113"/>
    </row>
    <row r="378" spans="1:14">
      <c r="A378" s="56"/>
      <c r="B378" s="84" t="s">
        <v>59</v>
      </c>
      <c r="C378" s="111" t="s">
        <v>138</v>
      </c>
      <c r="D378" s="111"/>
      <c r="E378" s="60"/>
      <c r="F378" s="62" t="s">
        <v>60</v>
      </c>
      <c r="G378" s="112" t="s">
        <v>199</v>
      </c>
      <c r="H378" s="112"/>
      <c r="I378" s="112"/>
      <c r="J378" s="112"/>
      <c r="K378" s="112"/>
      <c r="L378" s="112"/>
      <c r="M378" s="112"/>
      <c r="N378" s="113"/>
    </row>
    <row r="379" spans="1:14">
      <c r="A379" s="56"/>
      <c r="B379" s="76"/>
      <c r="C379" s="75"/>
      <c r="D379" s="75"/>
      <c r="E379" s="75"/>
      <c r="F379" s="79"/>
      <c r="G379" s="79"/>
      <c r="H379" s="79"/>
      <c r="I379" s="79"/>
      <c r="J379" s="75"/>
      <c r="K379" s="75"/>
      <c r="L379" s="75"/>
      <c r="M379" s="85"/>
      <c r="N379" s="86"/>
    </row>
    <row r="380" spans="1:14">
      <c r="A380" s="56"/>
      <c r="B380" s="100" t="s">
        <v>61</v>
      </c>
      <c r="C380" s="75"/>
      <c r="D380" s="75"/>
      <c r="E380" s="75"/>
      <c r="F380" s="61">
        <v>1</v>
      </c>
      <c r="G380" s="61">
        <v>2</v>
      </c>
      <c r="H380" s="61">
        <v>3</v>
      </c>
      <c r="I380" s="61">
        <v>4</v>
      </c>
      <c r="J380" s="61">
        <v>5</v>
      </c>
      <c r="K380" s="114" t="s">
        <v>2</v>
      </c>
      <c r="L380" s="114"/>
      <c r="M380" s="61" t="s">
        <v>62</v>
      </c>
      <c r="N380" s="87" t="s">
        <v>63</v>
      </c>
    </row>
    <row r="381" spans="1:14">
      <c r="A381" s="56"/>
      <c r="B381" s="88" t="s">
        <v>64</v>
      </c>
      <c r="C381" s="63" t="str">
        <f>IF(C376&gt;"",C376,"")</f>
        <v>Girlea Mihai</v>
      </c>
      <c r="D381" s="63" t="str">
        <f>IF(G376&gt;"",G376,"")</f>
        <v>Farin Onni</v>
      </c>
      <c r="E381" s="64"/>
      <c r="F381" s="65">
        <v>10</v>
      </c>
      <c r="G381" s="65">
        <v>-9</v>
      </c>
      <c r="H381" s="65">
        <v>7</v>
      </c>
      <c r="I381" s="65">
        <v>-9</v>
      </c>
      <c r="J381" s="65">
        <v>-9</v>
      </c>
      <c r="K381" s="66">
        <f>IF(ISBLANK(F381),"",COUNTIF(F381:J381,"&gt;=0"))</f>
        <v>2</v>
      </c>
      <c r="L381" s="66">
        <f>IF(ISBLANK(F381),"",(IF(LEFT(F381,1)="-",1,0)+IF(LEFT(G381,1)="-",1,0)+IF(LEFT(H381,1)="-",1,0)+IF(LEFT(I381,1)="-",1,0)+IF(LEFT(J381,1)="-",1,0)))</f>
        <v>3</v>
      </c>
      <c r="M381" s="67" t="str">
        <f t="shared" ref="M381:M385" si="31">IF(K381=3,1,"")</f>
        <v/>
      </c>
      <c r="N381" s="67">
        <f t="shared" ref="N381:N385" si="32">IF(L381=3,1,"")</f>
        <v>1</v>
      </c>
    </row>
    <row r="382" spans="1:14">
      <c r="A382" s="56"/>
      <c r="B382" s="88" t="s">
        <v>65</v>
      </c>
      <c r="C382" s="63" t="str">
        <f>IF(C377&gt;"",C377,"")</f>
        <v>Södergård Patrik</v>
      </c>
      <c r="D382" s="63" t="str">
        <f>IF(G377&gt;"",G377,"")</f>
        <v>Köhler Andreas</v>
      </c>
      <c r="E382" s="64"/>
      <c r="F382" s="65">
        <v>8</v>
      </c>
      <c r="G382" s="65">
        <v>-4</v>
      </c>
      <c r="H382" s="65">
        <v>-7</v>
      </c>
      <c r="I382" s="65">
        <v>-10</v>
      </c>
      <c r="J382" s="65"/>
      <c r="K382" s="66">
        <f>IF(ISBLANK(F382),"",COUNTIF(F382:J382,"&gt;=0"))</f>
        <v>1</v>
      </c>
      <c r="L382" s="66">
        <f>IF(ISBLANK(F382),"",(IF(LEFT(F382,1)="-",1,0)+IF(LEFT(G382,1)="-",1,0)+IF(LEFT(H382,1)="-",1,0)+IF(LEFT(I382,1)="-",1,0)+IF(LEFT(J382,1)="-",1,0)))</f>
        <v>3</v>
      </c>
      <c r="M382" s="67" t="str">
        <f t="shared" si="31"/>
        <v/>
      </c>
      <c r="N382" s="67">
        <f t="shared" si="32"/>
        <v>1</v>
      </c>
    </row>
    <row r="383" spans="1:14">
      <c r="A383" s="56"/>
      <c r="B383" s="88" t="s">
        <v>66</v>
      </c>
      <c r="C383" s="63" t="str">
        <f>IF(C378&gt;"",C378,"")</f>
        <v>Kemppainen Lenni</v>
      </c>
      <c r="D383" s="63" t="str">
        <f>IF(G378&gt;"",G378,"")</f>
        <v>Sammalkorpi Sisu</v>
      </c>
      <c r="E383" s="64"/>
      <c r="F383" s="65">
        <v>-8</v>
      </c>
      <c r="G383" s="65">
        <v>-7</v>
      </c>
      <c r="H383" s="65">
        <v>10</v>
      </c>
      <c r="I383" s="65">
        <v>2</v>
      </c>
      <c r="J383" s="65">
        <v>-9</v>
      </c>
      <c r="K383" s="66">
        <f>IF(ISBLANK(F383),"",COUNTIF(F383:J383,"&gt;=0"))</f>
        <v>2</v>
      </c>
      <c r="L383" s="66">
        <f>IF(ISBLANK(F383),"",(IF(LEFT(F383,1)="-",1,0)+IF(LEFT(G383,1)="-",1,0)+IF(LEFT(H383,1)="-",1,0)+IF(LEFT(I383,1)="-",1,0)+IF(LEFT(J383,1)="-",1,0)))</f>
        <v>3</v>
      </c>
      <c r="M383" s="67" t="str">
        <f t="shared" si="31"/>
        <v/>
      </c>
      <c r="N383" s="67">
        <f t="shared" si="32"/>
        <v>1</v>
      </c>
    </row>
    <row r="384" spans="1:14">
      <c r="A384" s="56"/>
      <c r="B384" s="88" t="s">
        <v>67</v>
      </c>
      <c r="C384" s="63" t="str">
        <f>IF(C376&gt;"",C376,"")</f>
        <v>Girlea Mihai</v>
      </c>
      <c r="D384" s="63" t="str">
        <f>IF(G377&gt;"",G377,"")</f>
        <v>Köhler Andreas</v>
      </c>
      <c r="E384" s="64"/>
      <c r="F384" s="65"/>
      <c r="G384" s="65"/>
      <c r="H384" s="65"/>
      <c r="I384" s="65"/>
      <c r="J384" s="65"/>
      <c r="K384" s="66" t="str">
        <f>IF(ISBLANK(F384),"",COUNTIF(F384:J384,"&gt;=0"))</f>
        <v/>
      </c>
      <c r="L384" s="66" t="str">
        <f>IF(ISBLANK(F384),"",(IF(LEFT(F384,1)="-",1,0)+IF(LEFT(G384,1)="-",1,0)+IF(LEFT(H384,1)="-",1,0)+IF(LEFT(I384,1)="-",1,0)+IF(LEFT(J384,1)="-",1,0)))</f>
        <v/>
      </c>
      <c r="M384" s="67" t="str">
        <f t="shared" si="31"/>
        <v/>
      </c>
      <c r="N384" s="67" t="str">
        <f t="shared" si="32"/>
        <v/>
      </c>
    </row>
    <row r="385" spans="1:14">
      <c r="A385" s="56"/>
      <c r="B385" s="88" t="s">
        <v>68</v>
      </c>
      <c r="C385" s="63" t="str">
        <f>IF(C377&gt;"",C377,"")</f>
        <v>Södergård Patrik</v>
      </c>
      <c r="D385" s="63" t="str">
        <f>IF(G376&gt;"",G376,"")</f>
        <v>Farin Onni</v>
      </c>
      <c r="E385" s="64"/>
      <c r="F385" s="65"/>
      <c r="G385" s="65"/>
      <c r="H385" s="65"/>
      <c r="I385" s="65"/>
      <c r="J385" s="65"/>
      <c r="K385" s="66" t="str">
        <f>IF(ISBLANK(F385),"",COUNTIF(F385:J385,"&gt;=0"))</f>
        <v/>
      </c>
      <c r="L385" s="66" t="str">
        <f>IF(ISBLANK(F385),"",(IF(LEFT(F385,1)="-",1,0)+IF(LEFT(G385,1)="-",1,0)+IF(LEFT(H385,1)="-",1,0)+IF(LEFT(I385,1)="-",1,0)+IF(LEFT(J385,1)="-",1,0)))</f>
        <v/>
      </c>
      <c r="M385" s="67" t="str">
        <f t="shared" si="31"/>
        <v/>
      </c>
      <c r="N385" s="67" t="str">
        <f t="shared" si="32"/>
        <v/>
      </c>
    </row>
    <row r="386" spans="1:14">
      <c r="A386" s="56"/>
      <c r="B386" s="76"/>
      <c r="C386" s="75"/>
      <c r="D386" s="75"/>
      <c r="E386" s="75"/>
      <c r="F386" s="75"/>
      <c r="G386" s="75"/>
      <c r="H386" s="75"/>
      <c r="I386" s="115" t="s">
        <v>24</v>
      </c>
      <c r="J386" s="115"/>
      <c r="K386" s="68">
        <f>SUM(K381:K385)</f>
        <v>5</v>
      </c>
      <c r="L386" s="68">
        <f>SUM(L381:L385)</f>
        <v>9</v>
      </c>
      <c r="M386" s="68">
        <f>SUM(M381:M385)</f>
        <v>0</v>
      </c>
      <c r="N386" s="89">
        <f>SUM(N381:N385)</f>
        <v>3</v>
      </c>
    </row>
    <row r="387" spans="1:14">
      <c r="A387" s="56"/>
      <c r="B387" s="76" t="s">
        <v>69</v>
      </c>
      <c r="C387" s="75"/>
      <c r="D387" s="75"/>
      <c r="E387" s="75"/>
      <c r="F387" s="75"/>
      <c r="G387" s="75"/>
      <c r="H387" s="75"/>
      <c r="I387" s="75"/>
      <c r="J387" s="75"/>
      <c r="K387" s="75"/>
      <c r="L387" s="75"/>
      <c r="M387" s="75"/>
      <c r="N387" s="86"/>
    </row>
    <row r="388" spans="1:14">
      <c r="A388" s="56"/>
      <c r="B388" s="76" t="s">
        <v>70</v>
      </c>
      <c r="C388" s="75"/>
      <c r="D388" s="75" t="s">
        <v>71</v>
      </c>
      <c r="E388" s="75"/>
      <c r="F388" s="75"/>
      <c r="G388" s="75" t="s">
        <v>6</v>
      </c>
      <c r="H388" s="75"/>
      <c r="I388" s="75"/>
      <c r="J388" s="75" t="s">
        <v>72</v>
      </c>
      <c r="K388" s="75"/>
      <c r="L388" s="75"/>
      <c r="M388" s="75"/>
      <c r="N388" s="86"/>
    </row>
    <row r="389" spans="1:14" ht="15" thickBot="1">
      <c r="A389" s="56"/>
      <c r="B389" s="76"/>
      <c r="C389" s="75"/>
      <c r="D389" s="75"/>
      <c r="E389" s="75"/>
      <c r="F389" s="75"/>
      <c r="G389" s="75"/>
      <c r="H389" s="75"/>
      <c r="I389" s="75"/>
      <c r="J389" s="116" t="str">
        <f>IF(M386=3,C375,IF(N386=3,G375,""))</f>
        <v>MBF</v>
      </c>
      <c r="K389" s="116"/>
      <c r="L389" s="116"/>
      <c r="M389" s="116"/>
      <c r="N389" s="117"/>
    </row>
    <row r="390" spans="1:14">
      <c r="A390" s="56"/>
      <c r="B390" s="118" t="s">
        <v>77</v>
      </c>
      <c r="C390" s="119"/>
      <c r="D390" s="119"/>
      <c r="E390" s="119"/>
      <c r="F390" s="119"/>
      <c r="G390" s="119"/>
      <c r="H390" s="119"/>
      <c r="I390" s="119"/>
      <c r="J390" s="119"/>
      <c r="K390" s="119"/>
      <c r="L390" s="119"/>
      <c r="M390" s="119"/>
      <c r="N390" s="120"/>
    </row>
    <row r="391" spans="1:14">
      <c r="A391" s="56"/>
      <c r="B391" s="121"/>
      <c r="C391" s="122"/>
      <c r="D391" s="122"/>
      <c r="E391" s="122"/>
      <c r="F391" s="122"/>
      <c r="G391" s="122"/>
      <c r="H391" s="122"/>
      <c r="I391" s="122"/>
      <c r="J391" s="122"/>
      <c r="K391" s="122"/>
      <c r="L391" s="122"/>
      <c r="M391" s="122"/>
      <c r="N391" s="123"/>
    </row>
    <row r="392" spans="1:14">
      <c r="A392" s="56"/>
      <c r="B392" s="56"/>
      <c r="C392" s="56"/>
      <c r="D392" s="56"/>
      <c r="E392" s="56"/>
      <c r="F392" s="56"/>
      <c r="G392" s="56"/>
      <c r="H392" s="56"/>
      <c r="I392" s="56"/>
      <c r="J392" s="56"/>
      <c r="K392" s="56"/>
      <c r="L392" s="56"/>
      <c r="M392" s="56"/>
      <c r="N392" s="56"/>
    </row>
    <row r="393" spans="1:14">
      <c r="A393" s="56"/>
      <c r="B393" s="70"/>
      <c r="C393" s="71"/>
      <c r="D393" s="71"/>
      <c r="E393" s="71"/>
      <c r="F393" s="134" t="s">
        <v>48</v>
      </c>
      <c r="G393" s="134"/>
      <c r="H393" s="135" t="s">
        <v>18</v>
      </c>
      <c r="I393" s="135"/>
      <c r="J393" s="135"/>
      <c r="K393" s="135"/>
      <c r="L393" s="135"/>
      <c r="M393" s="135"/>
      <c r="N393" s="136"/>
    </row>
    <row r="394" spans="1:14">
      <c r="A394" s="56"/>
      <c r="B394" s="72"/>
      <c r="C394" s="73" t="s">
        <v>73</v>
      </c>
      <c r="D394" s="74"/>
      <c r="E394" s="75"/>
      <c r="F394" s="137" t="s">
        <v>49</v>
      </c>
      <c r="G394" s="137"/>
      <c r="H394" s="138" t="s">
        <v>5</v>
      </c>
      <c r="I394" s="138"/>
      <c r="J394" s="138"/>
      <c r="K394" s="138"/>
      <c r="L394" s="138"/>
      <c r="M394" s="138"/>
      <c r="N394" s="139"/>
    </row>
    <row r="395" spans="1:14">
      <c r="A395" s="56"/>
      <c r="B395" s="76"/>
      <c r="C395" s="77"/>
      <c r="D395" s="75"/>
      <c r="E395" s="75"/>
      <c r="F395" s="137" t="s">
        <v>50</v>
      </c>
      <c r="G395" s="137"/>
      <c r="H395" s="140" t="s">
        <v>88</v>
      </c>
      <c r="I395" s="140"/>
      <c r="J395" s="140"/>
      <c r="K395" s="140"/>
      <c r="L395" s="140"/>
      <c r="M395" s="140"/>
      <c r="N395" s="141"/>
    </row>
    <row r="396" spans="1:14" ht="15" thickBot="1">
      <c r="A396" s="56"/>
      <c r="B396" s="72"/>
      <c r="C396" s="74"/>
      <c r="D396" s="75"/>
      <c r="E396" s="75"/>
      <c r="F396" s="124" t="s">
        <v>51</v>
      </c>
      <c r="G396" s="124"/>
      <c r="H396" s="125">
        <v>45003</v>
      </c>
      <c r="I396" s="125"/>
      <c r="J396" s="125"/>
      <c r="K396" s="69" t="s">
        <v>52</v>
      </c>
      <c r="L396" s="126"/>
      <c r="M396" s="126"/>
      <c r="N396" s="127"/>
    </row>
    <row r="397" spans="1:14" ht="15" thickTop="1">
      <c r="A397" s="56"/>
      <c r="B397" s="78"/>
      <c r="C397" s="75"/>
      <c r="D397" s="75"/>
      <c r="E397" s="75"/>
      <c r="F397" s="79"/>
      <c r="G397" s="75"/>
      <c r="H397" s="75"/>
      <c r="I397" s="58"/>
      <c r="J397" s="58"/>
      <c r="K397" s="58"/>
      <c r="L397" s="58"/>
      <c r="M397" s="58"/>
      <c r="N397" s="80"/>
    </row>
    <row r="398" spans="1:14" ht="15" thickBot="1">
      <c r="A398" s="56"/>
      <c r="B398" s="81" t="s">
        <v>53</v>
      </c>
      <c r="C398" s="128" t="s">
        <v>47</v>
      </c>
      <c r="D398" s="128"/>
      <c r="E398" s="59"/>
      <c r="F398" s="110" t="s">
        <v>54</v>
      </c>
      <c r="G398" s="129" t="s">
        <v>21</v>
      </c>
      <c r="H398" s="129"/>
      <c r="I398" s="129"/>
      <c r="J398" s="129"/>
      <c r="K398" s="129"/>
      <c r="L398" s="129"/>
      <c r="M398" s="129"/>
      <c r="N398" s="130"/>
    </row>
    <row r="399" spans="1:14">
      <c r="A399" s="56"/>
      <c r="B399" s="82" t="s">
        <v>55</v>
      </c>
      <c r="C399" s="131" t="s">
        <v>192</v>
      </c>
      <c r="D399" s="131"/>
      <c r="E399" s="60"/>
      <c r="F399" s="83" t="s">
        <v>56</v>
      </c>
      <c r="G399" s="132" t="s">
        <v>146</v>
      </c>
      <c r="H399" s="132"/>
      <c r="I399" s="132"/>
      <c r="J399" s="132"/>
      <c r="K399" s="132"/>
      <c r="L399" s="132"/>
      <c r="M399" s="132"/>
      <c r="N399" s="133"/>
    </row>
    <row r="400" spans="1:14">
      <c r="A400" s="56"/>
      <c r="B400" s="84" t="s">
        <v>57</v>
      </c>
      <c r="C400" s="111" t="s">
        <v>193</v>
      </c>
      <c r="D400" s="111"/>
      <c r="E400" s="60"/>
      <c r="F400" s="61" t="s">
        <v>58</v>
      </c>
      <c r="G400" s="112" t="s">
        <v>144</v>
      </c>
      <c r="H400" s="112"/>
      <c r="I400" s="112"/>
      <c r="J400" s="112"/>
      <c r="K400" s="112"/>
      <c r="L400" s="112"/>
      <c r="M400" s="112"/>
      <c r="N400" s="113"/>
    </row>
    <row r="401" spans="1:14">
      <c r="A401" s="56"/>
      <c r="B401" s="84" t="s">
        <v>59</v>
      </c>
      <c r="C401" s="111" t="s">
        <v>194</v>
      </c>
      <c r="D401" s="111"/>
      <c r="E401" s="60"/>
      <c r="F401" s="62" t="s">
        <v>60</v>
      </c>
      <c r="G401" s="112" t="s">
        <v>145</v>
      </c>
      <c r="H401" s="112"/>
      <c r="I401" s="112"/>
      <c r="J401" s="112"/>
      <c r="K401" s="112"/>
      <c r="L401" s="112"/>
      <c r="M401" s="112"/>
      <c r="N401" s="113"/>
    </row>
    <row r="402" spans="1:14">
      <c r="A402" s="56"/>
      <c r="B402" s="76"/>
      <c r="C402" s="75"/>
      <c r="D402" s="75"/>
      <c r="E402" s="75"/>
      <c r="F402" s="79"/>
      <c r="G402" s="79"/>
      <c r="H402" s="79"/>
      <c r="I402" s="79"/>
      <c r="J402" s="75"/>
      <c r="K402" s="75"/>
      <c r="L402" s="75"/>
      <c r="M402" s="85"/>
      <c r="N402" s="86"/>
    </row>
    <row r="403" spans="1:14">
      <c r="A403" s="56"/>
      <c r="B403" s="100" t="s">
        <v>61</v>
      </c>
      <c r="C403" s="75"/>
      <c r="D403" s="75"/>
      <c r="E403" s="75"/>
      <c r="F403" s="61">
        <v>1</v>
      </c>
      <c r="G403" s="61">
        <v>2</v>
      </c>
      <c r="H403" s="61">
        <v>3</v>
      </c>
      <c r="I403" s="61">
        <v>4</v>
      </c>
      <c r="J403" s="61">
        <v>5</v>
      </c>
      <c r="K403" s="114" t="s">
        <v>2</v>
      </c>
      <c r="L403" s="114"/>
      <c r="M403" s="61" t="s">
        <v>62</v>
      </c>
      <c r="N403" s="87" t="s">
        <v>63</v>
      </c>
    </row>
    <row r="404" spans="1:14">
      <c r="A404" s="56"/>
      <c r="B404" s="88" t="s">
        <v>64</v>
      </c>
      <c r="C404" s="63" t="str">
        <f>IF(C399&gt;"",C399,"")</f>
        <v>Lehtola Lassi</v>
      </c>
      <c r="D404" s="63" t="str">
        <f>IF(G399&gt;"",G399,"")</f>
        <v>Sibelius Oskar</v>
      </c>
      <c r="E404" s="64"/>
      <c r="F404" s="65">
        <v>4</v>
      </c>
      <c r="G404" s="65">
        <v>5</v>
      </c>
      <c r="H404" s="65">
        <v>8</v>
      </c>
      <c r="I404" s="65"/>
      <c r="J404" s="65"/>
      <c r="K404" s="66">
        <f>IF(ISBLANK(F404),"",COUNTIF(F404:J404,"&gt;=0"))</f>
        <v>3</v>
      </c>
      <c r="L404" s="66">
        <f>IF(ISBLANK(F404),"",(IF(LEFT(F404,1)="-",1,0)+IF(LEFT(G404,1)="-",1,0)+IF(LEFT(H404,1)="-",1,0)+IF(LEFT(I404,1)="-",1,0)+IF(LEFT(J404,1)="-",1,0)))</f>
        <v>0</v>
      </c>
      <c r="M404" s="67">
        <f t="shared" ref="M404:M408" si="33">IF(K404=3,1,"")</f>
        <v>1</v>
      </c>
      <c r="N404" s="67" t="str">
        <f t="shared" ref="N404:N408" si="34">IF(L404=3,1,"")</f>
        <v/>
      </c>
    </row>
    <row r="405" spans="1:14">
      <c r="A405" s="56"/>
      <c r="B405" s="88" t="s">
        <v>65</v>
      </c>
      <c r="C405" s="63" t="str">
        <f>IF(C400&gt;"",C400,"")</f>
        <v>Viherlaiho Leon</v>
      </c>
      <c r="D405" s="63" t="str">
        <f>IF(G400&gt;"",G400,"")</f>
        <v>Koli Olli</v>
      </c>
      <c r="E405" s="64"/>
      <c r="F405" s="65">
        <v>10</v>
      </c>
      <c r="G405" s="65">
        <v>8</v>
      </c>
      <c r="H405" s="65">
        <v>7</v>
      </c>
      <c r="I405" s="65"/>
      <c r="J405" s="65"/>
      <c r="K405" s="66">
        <f>IF(ISBLANK(F405),"",COUNTIF(F405:J405,"&gt;=0"))</f>
        <v>3</v>
      </c>
      <c r="L405" s="66">
        <f>IF(ISBLANK(F405),"",(IF(LEFT(F405,1)="-",1,0)+IF(LEFT(G405,1)="-",1,0)+IF(LEFT(H405,1)="-",1,0)+IF(LEFT(I405,1)="-",1,0)+IF(LEFT(J405,1)="-",1,0)))</f>
        <v>0</v>
      </c>
      <c r="M405" s="67">
        <f t="shared" si="33"/>
        <v>1</v>
      </c>
      <c r="N405" s="67" t="str">
        <f t="shared" si="34"/>
        <v/>
      </c>
    </row>
    <row r="406" spans="1:14">
      <c r="A406" s="56"/>
      <c r="B406" s="88" t="s">
        <v>66</v>
      </c>
      <c r="C406" s="63" t="str">
        <f>IF(C401&gt;"",C401,"")</f>
        <v>Stråhlman Lars-Wilmer</v>
      </c>
      <c r="D406" s="63" t="str">
        <f>IF(G401&gt;"",G401,"")</f>
        <v>Ahlholm Alvar</v>
      </c>
      <c r="E406" s="64"/>
      <c r="F406" s="65">
        <v>-5</v>
      </c>
      <c r="G406" s="65">
        <v>-4</v>
      </c>
      <c r="H406" s="65">
        <v>-10</v>
      </c>
      <c r="I406" s="65"/>
      <c r="J406" s="65"/>
      <c r="K406" s="66">
        <f>IF(ISBLANK(F406),"",COUNTIF(F406:J406,"&gt;=0"))</f>
        <v>0</v>
      </c>
      <c r="L406" s="66">
        <f>IF(ISBLANK(F406),"",(IF(LEFT(F406,1)="-",1,0)+IF(LEFT(G406,1)="-",1,0)+IF(LEFT(H406,1)="-",1,0)+IF(LEFT(I406,1)="-",1,0)+IF(LEFT(J406,1)="-",1,0)))</f>
        <v>3</v>
      </c>
      <c r="M406" s="67" t="str">
        <f t="shared" si="33"/>
        <v/>
      </c>
      <c r="N406" s="67">
        <f t="shared" si="34"/>
        <v>1</v>
      </c>
    </row>
    <row r="407" spans="1:14">
      <c r="A407" s="56"/>
      <c r="B407" s="88" t="s">
        <v>67</v>
      </c>
      <c r="C407" s="63" t="str">
        <f>IF(C399&gt;"",C399,"")</f>
        <v>Lehtola Lassi</v>
      </c>
      <c r="D407" s="63" t="str">
        <f>IF(G400&gt;"",G400,"")</f>
        <v>Koli Olli</v>
      </c>
      <c r="E407" s="64"/>
      <c r="F407" s="65">
        <v>6</v>
      </c>
      <c r="G407" s="65">
        <v>1</v>
      </c>
      <c r="H407" s="65">
        <v>0</v>
      </c>
      <c r="I407" s="65"/>
      <c r="J407" s="65"/>
      <c r="K407" s="66">
        <f>IF(ISBLANK(F407),"",COUNTIF(F407:J407,"&gt;=0"))</f>
        <v>3</v>
      </c>
      <c r="L407" s="66">
        <f>IF(ISBLANK(F407),"",(IF(LEFT(F407,1)="-",1,0)+IF(LEFT(G407,1)="-",1,0)+IF(LEFT(H407,1)="-",1,0)+IF(LEFT(I407,1)="-",1,0)+IF(LEFT(J407,1)="-",1,0)))</f>
        <v>0</v>
      </c>
      <c r="M407" s="67">
        <f t="shared" si="33"/>
        <v>1</v>
      </c>
      <c r="N407" s="67" t="str">
        <f t="shared" si="34"/>
        <v/>
      </c>
    </row>
    <row r="408" spans="1:14">
      <c r="A408" s="56"/>
      <c r="B408" s="88" t="s">
        <v>68</v>
      </c>
      <c r="C408" s="63" t="str">
        <f>IF(C400&gt;"",C400,"")</f>
        <v>Viherlaiho Leon</v>
      </c>
      <c r="D408" s="63" t="str">
        <f>IF(G399&gt;"",G399,"")</f>
        <v>Sibelius Oskar</v>
      </c>
      <c r="E408" s="64"/>
      <c r="F408" s="65"/>
      <c r="G408" s="65"/>
      <c r="H408" s="65"/>
      <c r="I408" s="65"/>
      <c r="J408" s="65"/>
      <c r="K408" s="66" t="str">
        <f>IF(ISBLANK(F408),"",COUNTIF(F408:J408,"&gt;=0"))</f>
        <v/>
      </c>
      <c r="L408" s="66" t="str">
        <f>IF(ISBLANK(F408),"",(IF(LEFT(F408,1)="-",1,0)+IF(LEFT(G408,1)="-",1,0)+IF(LEFT(H408,1)="-",1,0)+IF(LEFT(I408,1)="-",1,0)+IF(LEFT(J408,1)="-",1,0)))</f>
        <v/>
      </c>
      <c r="M408" s="67" t="str">
        <f t="shared" si="33"/>
        <v/>
      </c>
      <c r="N408" s="67" t="str">
        <f t="shared" si="34"/>
        <v/>
      </c>
    </row>
    <row r="409" spans="1:14">
      <c r="A409" s="56"/>
      <c r="B409" s="76"/>
      <c r="C409" s="75"/>
      <c r="D409" s="75"/>
      <c r="E409" s="75"/>
      <c r="F409" s="75"/>
      <c r="G409" s="75"/>
      <c r="H409" s="75"/>
      <c r="I409" s="115" t="s">
        <v>24</v>
      </c>
      <c r="J409" s="115"/>
      <c r="K409" s="68">
        <f>SUM(K404:K408)</f>
        <v>9</v>
      </c>
      <c r="L409" s="68">
        <f>SUM(L404:L408)</f>
        <v>3</v>
      </c>
      <c r="M409" s="68">
        <f>SUM(M404:M408)</f>
        <v>3</v>
      </c>
      <c r="N409" s="89">
        <f>SUM(N404:N408)</f>
        <v>1</v>
      </c>
    </row>
    <row r="410" spans="1:14">
      <c r="A410" s="56"/>
      <c r="B410" s="76" t="s">
        <v>69</v>
      </c>
      <c r="C410" s="75"/>
      <c r="D410" s="75"/>
      <c r="E410" s="75"/>
      <c r="F410" s="75"/>
      <c r="G410" s="75"/>
      <c r="H410" s="75"/>
      <c r="I410" s="75"/>
      <c r="J410" s="75"/>
      <c r="K410" s="75"/>
      <c r="L410" s="75"/>
      <c r="M410" s="75"/>
      <c r="N410" s="86"/>
    </row>
    <row r="411" spans="1:14">
      <c r="A411" s="56"/>
      <c r="B411" s="76" t="s">
        <v>70</v>
      </c>
      <c r="C411" s="75"/>
      <c r="D411" s="75" t="s">
        <v>71</v>
      </c>
      <c r="E411" s="75"/>
      <c r="F411" s="75"/>
      <c r="G411" s="75" t="s">
        <v>6</v>
      </c>
      <c r="H411" s="75"/>
      <c r="I411" s="75"/>
      <c r="J411" s="75" t="s">
        <v>72</v>
      </c>
      <c r="K411" s="75"/>
      <c r="L411" s="75"/>
      <c r="M411" s="75"/>
      <c r="N411" s="86"/>
    </row>
    <row r="412" spans="1:14" ht="15" thickBot="1">
      <c r="A412" s="56"/>
      <c r="B412" s="76"/>
      <c r="C412" s="75"/>
      <c r="D412" s="75"/>
      <c r="E412" s="75"/>
      <c r="F412" s="75"/>
      <c r="G412" s="75"/>
      <c r="H412" s="75"/>
      <c r="I412" s="75"/>
      <c r="J412" s="116" t="str">
        <f>IF(M409=3,C398,IF(N409=3,G398,""))</f>
        <v>PT Espoo 1</v>
      </c>
      <c r="K412" s="116"/>
      <c r="L412" s="116"/>
      <c r="M412" s="116"/>
      <c r="N412" s="117"/>
    </row>
    <row r="413" spans="1:14">
      <c r="A413" s="56"/>
      <c r="B413" s="118" t="s">
        <v>77</v>
      </c>
      <c r="C413" s="119"/>
      <c r="D413" s="119"/>
      <c r="E413" s="119"/>
      <c r="F413" s="119"/>
      <c r="G413" s="119"/>
      <c r="H413" s="119"/>
      <c r="I413" s="119"/>
      <c r="J413" s="119"/>
      <c r="K413" s="119"/>
      <c r="L413" s="119"/>
      <c r="M413" s="119"/>
      <c r="N413" s="120"/>
    </row>
    <row r="414" spans="1:14">
      <c r="A414" s="56"/>
      <c r="B414" s="121"/>
      <c r="C414" s="122"/>
      <c r="D414" s="122"/>
      <c r="E414" s="122"/>
      <c r="F414" s="122"/>
      <c r="G414" s="122"/>
      <c r="H414" s="122"/>
      <c r="I414" s="122"/>
      <c r="J414" s="122"/>
      <c r="K414" s="122"/>
      <c r="L414" s="122"/>
      <c r="M414" s="122"/>
      <c r="N414" s="123"/>
    </row>
    <row r="415" spans="1:14">
      <c r="A415" s="56"/>
      <c r="B415" s="56"/>
      <c r="C415" s="56"/>
      <c r="D415" s="56"/>
      <c r="E415" s="56"/>
      <c r="F415" s="56"/>
      <c r="G415" s="56"/>
      <c r="H415" s="56"/>
      <c r="I415" s="56"/>
      <c r="J415" s="56"/>
      <c r="K415" s="56"/>
      <c r="L415" s="56"/>
      <c r="M415" s="56"/>
      <c r="N415" s="56"/>
    </row>
    <row r="416" spans="1:14">
      <c r="A416" s="56"/>
      <c r="B416" s="70"/>
      <c r="C416" s="71"/>
      <c r="D416" s="71"/>
      <c r="E416" s="71"/>
      <c r="F416" s="134" t="s">
        <v>48</v>
      </c>
      <c r="G416" s="134"/>
      <c r="H416" s="135" t="s">
        <v>18</v>
      </c>
      <c r="I416" s="135"/>
      <c r="J416" s="135"/>
      <c r="K416" s="135"/>
      <c r="L416" s="135"/>
      <c r="M416" s="135"/>
      <c r="N416" s="136"/>
    </row>
    <row r="417" spans="1:14">
      <c r="A417" s="56"/>
      <c r="B417" s="72"/>
      <c r="C417" s="73" t="s">
        <v>73</v>
      </c>
      <c r="D417" s="74"/>
      <c r="E417" s="75"/>
      <c r="F417" s="137" t="s">
        <v>49</v>
      </c>
      <c r="G417" s="137"/>
      <c r="H417" s="138" t="s">
        <v>5</v>
      </c>
      <c r="I417" s="138"/>
      <c r="J417" s="138"/>
      <c r="K417" s="138"/>
      <c r="L417" s="138"/>
      <c r="M417" s="138"/>
      <c r="N417" s="139"/>
    </row>
    <row r="418" spans="1:14">
      <c r="A418" s="56"/>
      <c r="B418" s="76"/>
      <c r="C418" s="77"/>
      <c r="D418" s="75"/>
      <c r="E418" s="75"/>
      <c r="F418" s="137" t="s">
        <v>50</v>
      </c>
      <c r="G418" s="137"/>
      <c r="H418" s="140" t="s">
        <v>89</v>
      </c>
      <c r="I418" s="140"/>
      <c r="J418" s="140"/>
      <c r="K418" s="140"/>
      <c r="L418" s="140"/>
      <c r="M418" s="140"/>
      <c r="N418" s="141"/>
    </row>
    <row r="419" spans="1:14" ht="15" thickBot="1">
      <c r="A419" s="56"/>
      <c r="B419" s="72"/>
      <c r="C419" s="74"/>
      <c r="D419" s="75"/>
      <c r="E419" s="75"/>
      <c r="F419" s="124" t="s">
        <v>51</v>
      </c>
      <c r="G419" s="124"/>
      <c r="H419" s="125">
        <v>45003</v>
      </c>
      <c r="I419" s="125"/>
      <c r="J419" s="125"/>
      <c r="K419" s="69" t="s">
        <v>52</v>
      </c>
      <c r="L419" s="126"/>
      <c r="M419" s="126"/>
      <c r="N419" s="127"/>
    </row>
    <row r="420" spans="1:14" ht="15" thickTop="1">
      <c r="A420" s="56"/>
      <c r="B420" s="78"/>
      <c r="C420" s="75"/>
      <c r="D420" s="75"/>
      <c r="E420" s="75"/>
      <c r="F420" s="79"/>
      <c r="G420" s="75"/>
      <c r="H420" s="75"/>
      <c r="I420" s="58"/>
      <c r="J420" s="58"/>
      <c r="K420" s="58"/>
      <c r="L420" s="58"/>
      <c r="M420" s="58"/>
      <c r="N420" s="80"/>
    </row>
    <row r="421" spans="1:14" ht="15" thickBot="1">
      <c r="A421" s="56"/>
      <c r="B421" s="81" t="s">
        <v>53</v>
      </c>
      <c r="C421" s="128" t="s">
        <v>37</v>
      </c>
      <c r="D421" s="128"/>
      <c r="E421" s="59"/>
      <c r="F421" s="110" t="s">
        <v>54</v>
      </c>
      <c r="G421" s="129" t="s">
        <v>45</v>
      </c>
      <c r="H421" s="129"/>
      <c r="I421" s="129"/>
      <c r="J421" s="129"/>
      <c r="K421" s="129"/>
      <c r="L421" s="129"/>
      <c r="M421" s="129"/>
      <c r="N421" s="130"/>
    </row>
    <row r="422" spans="1:14">
      <c r="A422" s="56"/>
      <c r="B422" s="82" t="s">
        <v>55</v>
      </c>
      <c r="C422" s="131" t="s">
        <v>190</v>
      </c>
      <c r="D422" s="131"/>
      <c r="E422" s="60"/>
      <c r="F422" s="83" t="s">
        <v>56</v>
      </c>
      <c r="G422" s="132" t="s">
        <v>195</v>
      </c>
      <c r="H422" s="132"/>
      <c r="I422" s="132"/>
      <c r="J422" s="132"/>
      <c r="K422" s="132"/>
      <c r="L422" s="132"/>
      <c r="M422" s="132"/>
      <c r="N422" s="133"/>
    </row>
    <row r="423" spans="1:14">
      <c r="A423" s="56"/>
      <c r="B423" s="84" t="s">
        <v>57</v>
      </c>
      <c r="C423" s="111" t="s">
        <v>191</v>
      </c>
      <c r="D423" s="111"/>
      <c r="E423" s="60"/>
      <c r="F423" s="61" t="s">
        <v>58</v>
      </c>
      <c r="G423" s="112" t="s">
        <v>196</v>
      </c>
      <c r="H423" s="112"/>
      <c r="I423" s="112"/>
      <c r="J423" s="112"/>
      <c r="K423" s="112"/>
      <c r="L423" s="112"/>
      <c r="M423" s="112"/>
      <c r="N423" s="113"/>
    </row>
    <row r="424" spans="1:14">
      <c r="A424" s="56"/>
      <c r="B424" s="84" t="s">
        <v>59</v>
      </c>
      <c r="C424" s="111" t="s">
        <v>189</v>
      </c>
      <c r="D424" s="111"/>
      <c r="E424" s="60"/>
      <c r="F424" s="62" t="s">
        <v>60</v>
      </c>
      <c r="G424" s="112" t="s">
        <v>197</v>
      </c>
      <c r="H424" s="112"/>
      <c r="I424" s="112"/>
      <c r="J424" s="112"/>
      <c r="K424" s="112"/>
      <c r="L424" s="112"/>
      <c r="M424" s="112"/>
      <c r="N424" s="113"/>
    </row>
    <row r="425" spans="1:14">
      <c r="A425" s="56"/>
      <c r="B425" s="76"/>
      <c r="C425" s="75"/>
      <c r="D425" s="75"/>
      <c r="E425" s="75"/>
      <c r="F425" s="79"/>
      <c r="G425" s="79"/>
      <c r="H425" s="79"/>
      <c r="I425" s="79"/>
      <c r="J425" s="75"/>
      <c r="K425" s="75"/>
      <c r="L425" s="75"/>
      <c r="M425" s="85"/>
      <c r="N425" s="86"/>
    </row>
    <row r="426" spans="1:14">
      <c r="A426" s="56"/>
      <c r="B426" s="100" t="s">
        <v>61</v>
      </c>
      <c r="C426" s="75"/>
      <c r="D426" s="75"/>
      <c r="E426" s="75"/>
      <c r="F426" s="61">
        <v>1</v>
      </c>
      <c r="G426" s="61">
        <v>2</v>
      </c>
      <c r="H426" s="61">
        <v>3</v>
      </c>
      <c r="I426" s="61">
        <v>4</v>
      </c>
      <c r="J426" s="61">
        <v>5</v>
      </c>
      <c r="K426" s="114" t="s">
        <v>2</v>
      </c>
      <c r="L426" s="114"/>
      <c r="M426" s="61" t="s">
        <v>62</v>
      </c>
      <c r="N426" s="87" t="s">
        <v>63</v>
      </c>
    </row>
    <row r="427" spans="1:14">
      <c r="A427" s="56"/>
      <c r="B427" s="88" t="s">
        <v>64</v>
      </c>
      <c r="C427" s="63" t="str">
        <f>IF(C422&gt;"",C422,"")</f>
        <v>Oinas Luka</v>
      </c>
      <c r="D427" s="63" t="str">
        <f>IF(G422&gt;"",G422,"")</f>
        <v>Afanassiev Yuri</v>
      </c>
      <c r="E427" s="64"/>
      <c r="F427" s="65">
        <v>-7</v>
      </c>
      <c r="G427" s="65">
        <v>-11</v>
      </c>
      <c r="H427" s="65">
        <v>8</v>
      </c>
      <c r="I427" s="65">
        <v>7</v>
      </c>
      <c r="J427" s="65">
        <v>-6</v>
      </c>
      <c r="K427" s="66">
        <f>IF(ISBLANK(F427),"",COUNTIF(F427:J427,"&gt;=0"))</f>
        <v>2</v>
      </c>
      <c r="L427" s="66">
        <f>IF(ISBLANK(F427),"",(IF(LEFT(F427,1)="-",1,0)+IF(LEFT(G427,1)="-",1,0)+IF(LEFT(H427,1)="-",1,0)+IF(LEFT(I427,1)="-",1,0)+IF(LEFT(J427,1)="-",1,0)))</f>
        <v>3</v>
      </c>
      <c r="M427" s="67" t="str">
        <f t="shared" ref="M427:M431" si="35">IF(K427=3,1,"")</f>
        <v/>
      </c>
      <c r="N427" s="67">
        <f t="shared" ref="N427:N431" si="36">IF(L427=3,1,"")</f>
        <v>1</v>
      </c>
    </row>
    <row r="428" spans="1:14">
      <c r="A428" s="56"/>
      <c r="B428" s="88" t="s">
        <v>65</v>
      </c>
      <c r="C428" s="63" t="str">
        <f>IF(C423&gt;"",C423,"")</f>
        <v>Vuoti Henrik</v>
      </c>
      <c r="D428" s="63" t="str">
        <f>IF(G423&gt;"",G423,"")</f>
        <v>Kokko Joonas</v>
      </c>
      <c r="E428" s="64"/>
      <c r="F428" s="65">
        <v>-6</v>
      </c>
      <c r="G428" s="65">
        <v>-9</v>
      </c>
      <c r="H428" s="65">
        <v>10</v>
      </c>
      <c r="I428" s="65">
        <v>9</v>
      </c>
      <c r="J428" s="65">
        <v>-5</v>
      </c>
      <c r="K428" s="66">
        <f>IF(ISBLANK(F428),"",COUNTIF(F428:J428,"&gt;=0"))</f>
        <v>2</v>
      </c>
      <c r="L428" s="66">
        <f>IF(ISBLANK(F428),"",(IF(LEFT(F428,1)="-",1,0)+IF(LEFT(G428,1)="-",1,0)+IF(LEFT(H428,1)="-",1,0)+IF(LEFT(I428,1)="-",1,0)+IF(LEFT(J428,1)="-",1,0)))</f>
        <v>3</v>
      </c>
      <c r="M428" s="67" t="str">
        <f t="shared" si="35"/>
        <v/>
      </c>
      <c r="N428" s="67">
        <f t="shared" si="36"/>
        <v>1</v>
      </c>
    </row>
    <row r="429" spans="1:14">
      <c r="A429" s="56"/>
      <c r="B429" s="88" t="s">
        <v>66</v>
      </c>
      <c r="C429" s="63" t="str">
        <f>IF(C424&gt;"",C424,"")</f>
        <v>Karjalainen Niklas</v>
      </c>
      <c r="D429" s="63" t="str">
        <f>IF(G424&gt;"",G424,"")</f>
        <v>Sell Ilari</v>
      </c>
      <c r="E429" s="64"/>
      <c r="F429" s="65">
        <v>-5</v>
      </c>
      <c r="G429" s="65">
        <v>6</v>
      </c>
      <c r="H429" s="65">
        <v>-5</v>
      </c>
      <c r="I429" s="65">
        <v>10</v>
      </c>
      <c r="J429" s="65">
        <v>7</v>
      </c>
      <c r="K429" s="66">
        <f>IF(ISBLANK(F429),"",COUNTIF(F429:J429,"&gt;=0"))</f>
        <v>3</v>
      </c>
      <c r="L429" s="66">
        <f>IF(ISBLANK(F429),"",(IF(LEFT(F429,1)="-",1,0)+IF(LEFT(G429,1)="-",1,0)+IF(LEFT(H429,1)="-",1,0)+IF(LEFT(I429,1)="-",1,0)+IF(LEFT(J429,1)="-",1,0)))</f>
        <v>2</v>
      </c>
      <c r="M429" s="67">
        <f t="shared" si="35"/>
        <v>1</v>
      </c>
      <c r="N429" s="67" t="str">
        <f t="shared" si="36"/>
        <v/>
      </c>
    </row>
    <row r="430" spans="1:14">
      <c r="A430" s="56"/>
      <c r="B430" s="88" t="s">
        <v>67</v>
      </c>
      <c r="C430" s="63" t="str">
        <f>IF(C422&gt;"",C422,"")</f>
        <v>Oinas Luka</v>
      </c>
      <c r="D430" s="63" t="str">
        <f>IF(G423&gt;"",G423,"")</f>
        <v>Kokko Joonas</v>
      </c>
      <c r="E430" s="64"/>
      <c r="F430" s="65">
        <v>-10</v>
      </c>
      <c r="G430" s="65">
        <v>9</v>
      </c>
      <c r="H430" s="65">
        <v>-13</v>
      </c>
      <c r="I430" s="65">
        <v>-11</v>
      </c>
      <c r="J430" s="65"/>
      <c r="K430" s="66">
        <f>IF(ISBLANK(F430),"",COUNTIF(F430:J430,"&gt;=0"))</f>
        <v>1</v>
      </c>
      <c r="L430" s="66">
        <f>IF(ISBLANK(F430),"",(IF(LEFT(F430,1)="-",1,0)+IF(LEFT(G430,1)="-",1,0)+IF(LEFT(H430,1)="-",1,0)+IF(LEFT(I430,1)="-",1,0)+IF(LEFT(J430,1)="-",1,0)))</f>
        <v>3</v>
      </c>
      <c r="M430" s="67" t="str">
        <f t="shared" si="35"/>
        <v/>
      </c>
      <c r="N430" s="67">
        <f t="shared" si="36"/>
        <v>1</v>
      </c>
    </row>
    <row r="431" spans="1:14">
      <c r="A431" s="56"/>
      <c r="B431" s="88" t="s">
        <v>68</v>
      </c>
      <c r="C431" s="63" t="str">
        <f>IF(C423&gt;"",C423,"")</f>
        <v>Vuoti Henrik</v>
      </c>
      <c r="D431" s="63" t="str">
        <f>IF(G422&gt;"",G422,"")</f>
        <v>Afanassiev Yuri</v>
      </c>
      <c r="E431" s="64"/>
      <c r="F431" s="65"/>
      <c r="G431" s="65"/>
      <c r="H431" s="65"/>
      <c r="I431" s="65"/>
      <c r="J431" s="65"/>
      <c r="K431" s="66" t="str">
        <f>IF(ISBLANK(F431),"",COUNTIF(F431:J431,"&gt;=0"))</f>
        <v/>
      </c>
      <c r="L431" s="66" t="str">
        <f>IF(ISBLANK(F431),"",(IF(LEFT(F431,1)="-",1,0)+IF(LEFT(G431,1)="-",1,0)+IF(LEFT(H431,1)="-",1,0)+IF(LEFT(I431,1)="-",1,0)+IF(LEFT(J431,1)="-",1,0)))</f>
        <v/>
      </c>
      <c r="M431" s="67" t="str">
        <f t="shared" si="35"/>
        <v/>
      </c>
      <c r="N431" s="67" t="str">
        <f t="shared" si="36"/>
        <v/>
      </c>
    </row>
    <row r="432" spans="1:14">
      <c r="A432" s="56"/>
      <c r="B432" s="76"/>
      <c r="C432" s="75"/>
      <c r="D432" s="75"/>
      <c r="E432" s="75"/>
      <c r="F432" s="75"/>
      <c r="G432" s="75"/>
      <c r="H432" s="75"/>
      <c r="I432" s="115" t="s">
        <v>24</v>
      </c>
      <c r="J432" s="115"/>
      <c r="K432" s="68">
        <f>SUM(K427:K431)</f>
        <v>8</v>
      </c>
      <c r="L432" s="68">
        <f>SUM(L427:L431)</f>
        <v>11</v>
      </c>
      <c r="M432" s="68">
        <f>SUM(M427:M431)</f>
        <v>1</v>
      </c>
      <c r="N432" s="89">
        <f>SUM(N427:N431)</f>
        <v>3</v>
      </c>
    </row>
    <row r="433" spans="1:14">
      <c r="A433" s="56"/>
      <c r="B433" s="76" t="s">
        <v>69</v>
      </c>
      <c r="C433" s="75"/>
      <c r="D433" s="75"/>
      <c r="E433" s="75"/>
      <c r="F433" s="75"/>
      <c r="G433" s="75"/>
      <c r="H433" s="75"/>
      <c r="I433" s="75"/>
      <c r="J433" s="75"/>
      <c r="K433" s="75"/>
      <c r="L433" s="75"/>
      <c r="M433" s="75"/>
      <c r="N433" s="86"/>
    </row>
    <row r="434" spans="1:14">
      <c r="A434" s="56"/>
      <c r="B434" s="76" t="s">
        <v>70</v>
      </c>
      <c r="C434" s="75"/>
      <c r="D434" s="75" t="s">
        <v>71</v>
      </c>
      <c r="E434" s="75"/>
      <c r="F434" s="75"/>
      <c r="G434" s="75" t="s">
        <v>6</v>
      </c>
      <c r="H434" s="75"/>
      <c r="I434" s="75"/>
      <c r="J434" s="75" t="s">
        <v>72</v>
      </c>
      <c r="K434" s="75"/>
      <c r="L434" s="75"/>
      <c r="M434" s="75"/>
      <c r="N434" s="86"/>
    </row>
    <row r="435" spans="1:14" ht="15" thickBot="1">
      <c r="A435" s="56"/>
      <c r="B435" s="76"/>
      <c r="C435" s="75"/>
      <c r="D435" s="75"/>
      <c r="E435" s="75"/>
      <c r="F435" s="75"/>
      <c r="G435" s="75"/>
      <c r="H435" s="75"/>
      <c r="I435" s="75"/>
      <c r="J435" s="116" t="str">
        <f>IF(M432=3,C421,IF(N432=3,G421,""))</f>
        <v>PT Espoo 2</v>
      </c>
      <c r="K435" s="116"/>
      <c r="L435" s="116"/>
      <c r="M435" s="116"/>
      <c r="N435" s="117"/>
    </row>
    <row r="436" spans="1:14">
      <c r="A436" s="56"/>
      <c r="B436" s="118" t="s">
        <v>77</v>
      </c>
      <c r="C436" s="119"/>
      <c r="D436" s="119"/>
      <c r="E436" s="119"/>
      <c r="F436" s="119"/>
      <c r="G436" s="119"/>
      <c r="H436" s="119"/>
      <c r="I436" s="119"/>
      <c r="J436" s="119"/>
      <c r="K436" s="119"/>
      <c r="L436" s="119"/>
      <c r="M436" s="119"/>
      <c r="N436" s="120"/>
    </row>
    <row r="437" spans="1:14">
      <c r="A437" s="56"/>
      <c r="B437" s="121"/>
      <c r="C437" s="122"/>
      <c r="D437" s="122"/>
      <c r="E437" s="122"/>
      <c r="F437" s="122"/>
      <c r="G437" s="122"/>
      <c r="H437" s="122"/>
      <c r="I437" s="122"/>
      <c r="J437" s="122"/>
      <c r="K437" s="122"/>
      <c r="L437" s="122"/>
      <c r="M437" s="122"/>
      <c r="N437" s="123"/>
    </row>
    <row r="438" spans="1:14">
      <c r="A438" s="56"/>
      <c r="B438" s="56"/>
      <c r="C438" s="56"/>
      <c r="D438" s="56"/>
      <c r="E438" s="56"/>
      <c r="F438" s="56"/>
      <c r="G438" s="56"/>
      <c r="H438" s="56"/>
      <c r="I438" s="56"/>
      <c r="J438" s="56"/>
      <c r="K438" s="56"/>
      <c r="L438" s="56"/>
      <c r="M438" s="56"/>
      <c r="N438" s="56"/>
    </row>
    <row r="439" spans="1:14">
      <c r="A439" s="56"/>
      <c r="B439" s="70"/>
      <c r="C439" s="71"/>
      <c r="D439" s="71"/>
      <c r="E439" s="71"/>
      <c r="F439" s="134" t="s">
        <v>48</v>
      </c>
      <c r="G439" s="134"/>
      <c r="H439" s="135" t="s">
        <v>18</v>
      </c>
      <c r="I439" s="135"/>
      <c r="J439" s="135"/>
      <c r="K439" s="135"/>
      <c r="L439" s="135"/>
      <c r="M439" s="135"/>
      <c r="N439" s="136"/>
    </row>
    <row r="440" spans="1:14">
      <c r="A440" s="56"/>
      <c r="B440" s="72"/>
      <c r="C440" s="73" t="s">
        <v>73</v>
      </c>
      <c r="D440" s="74"/>
      <c r="E440" s="75"/>
      <c r="F440" s="137" t="s">
        <v>49</v>
      </c>
      <c r="G440" s="137"/>
      <c r="H440" s="138" t="s">
        <v>5</v>
      </c>
      <c r="I440" s="138"/>
      <c r="J440" s="138"/>
      <c r="K440" s="138"/>
      <c r="L440" s="138"/>
      <c r="M440" s="138"/>
      <c r="N440" s="139"/>
    </row>
    <row r="441" spans="1:14">
      <c r="A441" s="56"/>
      <c r="B441" s="76"/>
      <c r="C441" s="77"/>
      <c r="D441" s="75"/>
      <c r="E441" s="75"/>
      <c r="F441" s="137" t="s">
        <v>50</v>
      </c>
      <c r="G441" s="137"/>
      <c r="H441" s="140" t="s">
        <v>89</v>
      </c>
      <c r="I441" s="140"/>
      <c r="J441" s="140"/>
      <c r="K441" s="140"/>
      <c r="L441" s="140"/>
      <c r="M441" s="140"/>
      <c r="N441" s="141"/>
    </row>
    <row r="442" spans="1:14" ht="15" thickBot="1">
      <c r="A442" s="56"/>
      <c r="B442" s="72"/>
      <c r="C442" s="74"/>
      <c r="D442" s="75"/>
      <c r="E442" s="75"/>
      <c r="F442" s="124" t="s">
        <v>51</v>
      </c>
      <c r="G442" s="124"/>
      <c r="H442" s="125">
        <v>45003</v>
      </c>
      <c r="I442" s="125"/>
      <c r="J442" s="125"/>
      <c r="K442" s="69" t="s">
        <v>52</v>
      </c>
      <c r="L442" s="126"/>
      <c r="M442" s="126"/>
      <c r="N442" s="127"/>
    </row>
    <row r="443" spans="1:14" ht="15" thickTop="1">
      <c r="A443" s="56"/>
      <c r="B443" s="78"/>
      <c r="C443" s="75"/>
      <c r="D443" s="75"/>
      <c r="E443" s="75"/>
      <c r="F443" s="79"/>
      <c r="G443" s="75"/>
      <c r="H443" s="75"/>
      <c r="I443" s="58"/>
      <c r="J443" s="58"/>
      <c r="K443" s="58"/>
      <c r="L443" s="58"/>
      <c r="M443" s="58"/>
      <c r="N443" s="80"/>
    </row>
    <row r="444" spans="1:14" ht="15" thickBot="1">
      <c r="A444" s="56"/>
      <c r="B444" s="81" t="s">
        <v>53</v>
      </c>
      <c r="C444" s="128" t="s">
        <v>47</v>
      </c>
      <c r="D444" s="128"/>
      <c r="E444" s="59"/>
      <c r="F444" s="110" t="s">
        <v>54</v>
      </c>
      <c r="G444" s="129" t="s">
        <v>46</v>
      </c>
      <c r="H444" s="129"/>
      <c r="I444" s="129"/>
      <c r="J444" s="129"/>
      <c r="K444" s="129"/>
      <c r="L444" s="129"/>
      <c r="M444" s="129"/>
      <c r="N444" s="130"/>
    </row>
    <row r="445" spans="1:14">
      <c r="A445" s="56"/>
      <c r="B445" s="82" t="s">
        <v>55</v>
      </c>
      <c r="C445" s="131" t="s">
        <v>192</v>
      </c>
      <c r="D445" s="131"/>
      <c r="E445" s="60"/>
      <c r="F445" s="83" t="s">
        <v>56</v>
      </c>
      <c r="G445" s="132" t="s">
        <v>200</v>
      </c>
      <c r="H445" s="132"/>
      <c r="I445" s="132"/>
      <c r="J445" s="132"/>
      <c r="K445" s="132"/>
      <c r="L445" s="132"/>
      <c r="M445" s="132"/>
      <c r="N445" s="133"/>
    </row>
    <row r="446" spans="1:14">
      <c r="A446" s="56"/>
      <c r="B446" s="84" t="s">
        <v>57</v>
      </c>
      <c r="C446" s="111" t="s">
        <v>193</v>
      </c>
      <c r="D446" s="111"/>
      <c r="E446" s="60"/>
      <c r="F446" s="61" t="s">
        <v>58</v>
      </c>
      <c r="G446" s="112" t="s">
        <v>199</v>
      </c>
      <c r="H446" s="112"/>
      <c r="I446" s="112"/>
      <c r="J446" s="112"/>
      <c r="K446" s="112"/>
      <c r="L446" s="112"/>
      <c r="M446" s="112"/>
      <c r="N446" s="113"/>
    </row>
    <row r="447" spans="1:14">
      <c r="A447" s="56"/>
      <c r="B447" s="84" t="s">
        <v>59</v>
      </c>
      <c r="C447" s="111" t="s">
        <v>194</v>
      </c>
      <c r="D447" s="111"/>
      <c r="E447" s="60"/>
      <c r="F447" s="62" t="s">
        <v>60</v>
      </c>
      <c r="G447" s="112" t="s">
        <v>198</v>
      </c>
      <c r="H447" s="112"/>
      <c r="I447" s="112"/>
      <c r="J447" s="112"/>
      <c r="K447" s="112"/>
      <c r="L447" s="112"/>
      <c r="M447" s="112"/>
      <c r="N447" s="113"/>
    </row>
    <row r="448" spans="1:14">
      <c r="A448" s="56"/>
      <c r="B448" s="76"/>
      <c r="C448" s="75"/>
      <c r="D448" s="75"/>
      <c r="E448" s="75"/>
      <c r="F448" s="79"/>
      <c r="G448" s="79"/>
      <c r="H448" s="79"/>
      <c r="I448" s="79"/>
      <c r="J448" s="75"/>
      <c r="K448" s="75"/>
      <c r="L448" s="75"/>
      <c r="M448" s="85"/>
      <c r="N448" s="86"/>
    </row>
    <row r="449" spans="1:14">
      <c r="A449" s="56"/>
      <c r="B449" s="100" t="s">
        <v>61</v>
      </c>
      <c r="C449" s="75"/>
      <c r="D449" s="75"/>
      <c r="E449" s="75"/>
      <c r="F449" s="61">
        <v>1</v>
      </c>
      <c r="G449" s="61">
        <v>2</v>
      </c>
      <c r="H449" s="61">
        <v>3</v>
      </c>
      <c r="I449" s="61">
        <v>4</v>
      </c>
      <c r="J449" s="61">
        <v>5</v>
      </c>
      <c r="K449" s="114" t="s">
        <v>2</v>
      </c>
      <c r="L449" s="114"/>
      <c r="M449" s="61" t="s">
        <v>62</v>
      </c>
      <c r="N449" s="87" t="s">
        <v>63</v>
      </c>
    </row>
    <row r="450" spans="1:14">
      <c r="A450" s="56"/>
      <c r="B450" s="88" t="s">
        <v>64</v>
      </c>
      <c r="C450" s="63" t="str">
        <f>IF(C445&gt;"",C445,"")</f>
        <v>Lehtola Lassi</v>
      </c>
      <c r="D450" s="63" t="str">
        <f>IF(G445&gt;"",G445,"")</f>
        <v>Köhler Andreas</v>
      </c>
      <c r="E450" s="64"/>
      <c r="F450" s="65">
        <v>6</v>
      </c>
      <c r="G450" s="65">
        <v>6</v>
      </c>
      <c r="H450" s="65">
        <v>5</v>
      </c>
      <c r="I450" s="65"/>
      <c r="J450" s="65"/>
      <c r="K450" s="66">
        <f>IF(ISBLANK(F450),"",COUNTIF(F450:J450,"&gt;=0"))</f>
        <v>3</v>
      </c>
      <c r="L450" s="66">
        <f>IF(ISBLANK(F450),"",(IF(LEFT(F450,1)="-",1,0)+IF(LEFT(G450,1)="-",1,0)+IF(LEFT(H450,1)="-",1,0)+IF(LEFT(I450,1)="-",1,0)+IF(LEFT(J450,1)="-",1,0)))</f>
        <v>0</v>
      </c>
      <c r="M450" s="67">
        <f t="shared" ref="M450:M454" si="37">IF(K450=3,1,"")</f>
        <v>1</v>
      </c>
      <c r="N450" s="67" t="str">
        <f t="shared" ref="N450:N454" si="38">IF(L450=3,1,"")</f>
        <v/>
      </c>
    </row>
    <row r="451" spans="1:14">
      <c r="A451" s="56"/>
      <c r="B451" s="88" t="s">
        <v>65</v>
      </c>
      <c r="C451" s="63" t="str">
        <f>IF(C446&gt;"",C446,"")</f>
        <v>Viherlaiho Leon</v>
      </c>
      <c r="D451" s="63" t="str">
        <f>IF(G446&gt;"",G446,"")</f>
        <v>Sammalkorpi Sisu</v>
      </c>
      <c r="E451" s="64"/>
      <c r="F451" s="65">
        <v>5</v>
      </c>
      <c r="G451" s="65">
        <v>7</v>
      </c>
      <c r="H451" s="65">
        <v>-9</v>
      </c>
      <c r="I451" s="65">
        <v>-12</v>
      </c>
      <c r="J451" s="65">
        <v>5</v>
      </c>
      <c r="K451" s="66">
        <f>IF(ISBLANK(F451),"",COUNTIF(F451:J451,"&gt;=0"))</f>
        <v>3</v>
      </c>
      <c r="L451" s="66">
        <f>IF(ISBLANK(F451),"",(IF(LEFT(F451,1)="-",1,0)+IF(LEFT(G451,1)="-",1,0)+IF(LEFT(H451,1)="-",1,0)+IF(LEFT(I451,1)="-",1,0)+IF(LEFT(J451,1)="-",1,0)))</f>
        <v>2</v>
      </c>
      <c r="M451" s="67">
        <f t="shared" si="37"/>
        <v>1</v>
      </c>
      <c r="N451" s="67" t="str">
        <f t="shared" si="38"/>
        <v/>
      </c>
    </row>
    <row r="452" spans="1:14">
      <c r="A452" s="56"/>
      <c r="B452" s="88" t="s">
        <v>66</v>
      </c>
      <c r="C452" s="63" t="str">
        <f>IF(C447&gt;"",C447,"")</f>
        <v>Stråhlman Lars-Wilmer</v>
      </c>
      <c r="D452" s="63" t="str">
        <f>IF(G447&gt;"",G447,"")</f>
        <v>Farin Onni</v>
      </c>
      <c r="E452" s="64"/>
      <c r="F452" s="65">
        <v>-5</v>
      </c>
      <c r="G452" s="65">
        <v>-5</v>
      </c>
      <c r="H452" s="65">
        <v>7</v>
      </c>
      <c r="I452" s="65">
        <v>-3</v>
      </c>
      <c r="J452" s="65"/>
      <c r="K452" s="66">
        <f>IF(ISBLANK(F452),"",COUNTIF(F452:J452,"&gt;=0"))</f>
        <v>1</v>
      </c>
      <c r="L452" s="66">
        <f>IF(ISBLANK(F452),"",(IF(LEFT(F452,1)="-",1,0)+IF(LEFT(G452,1)="-",1,0)+IF(LEFT(H452,1)="-",1,0)+IF(LEFT(I452,1)="-",1,0)+IF(LEFT(J452,1)="-",1,0)))</f>
        <v>3</v>
      </c>
      <c r="M452" s="67" t="str">
        <f t="shared" si="37"/>
        <v/>
      </c>
      <c r="N452" s="67">
        <f t="shared" si="38"/>
        <v>1</v>
      </c>
    </row>
    <row r="453" spans="1:14">
      <c r="A453" s="56"/>
      <c r="B453" s="88" t="s">
        <v>67</v>
      </c>
      <c r="C453" s="63" t="str">
        <f>IF(C445&gt;"",C445,"")</f>
        <v>Lehtola Lassi</v>
      </c>
      <c r="D453" s="63" t="str">
        <f>IF(G446&gt;"",G446,"")</f>
        <v>Sammalkorpi Sisu</v>
      </c>
      <c r="E453" s="64"/>
      <c r="F453" s="65">
        <v>3</v>
      </c>
      <c r="G453" s="65">
        <v>4</v>
      </c>
      <c r="H453" s="65">
        <v>1</v>
      </c>
      <c r="I453" s="65"/>
      <c r="J453" s="65"/>
      <c r="K453" s="66">
        <f>IF(ISBLANK(F453),"",COUNTIF(F453:J453,"&gt;=0"))</f>
        <v>3</v>
      </c>
      <c r="L453" s="66">
        <f>IF(ISBLANK(F453),"",(IF(LEFT(F453,1)="-",1,0)+IF(LEFT(G453,1)="-",1,0)+IF(LEFT(H453,1)="-",1,0)+IF(LEFT(I453,1)="-",1,0)+IF(LEFT(J453,1)="-",1,0)))</f>
        <v>0</v>
      </c>
      <c r="M453" s="67">
        <f t="shared" si="37"/>
        <v>1</v>
      </c>
      <c r="N453" s="67" t="str">
        <f t="shared" si="38"/>
        <v/>
      </c>
    </row>
    <row r="454" spans="1:14">
      <c r="A454" s="56"/>
      <c r="B454" s="88" t="s">
        <v>68</v>
      </c>
      <c r="C454" s="63" t="str">
        <f>IF(C446&gt;"",C446,"")</f>
        <v>Viherlaiho Leon</v>
      </c>
      <c r="D454" s="63" t="str">
        <f>IF(G445&gt;"",G445,"")</f>
        <v>Köhler Andreas</v>
      </c>
      <c r="E454" s="64"/>
      <c r="F454" s="65"/>
      <c r="G454" s="65"/>
      <c r="H454" s="65"/>
      <c r="I454" s="65"/>
      <c r="J454" s="65"/>
      <c r="K454" s="66" t="str">
        <f>IF(ISBLANK(F454),"",COUNTIF(F454:J454,"&gt;=0"))</f>
        <v/>
      </c>
      <c r="L454" s="66" t="str">
        <f>IF(ISBLANK(F454),"",(IF(LEFT(F454,1)="-",1,0)+IF(LEFT(G454,1)="-",1,0)+IF(LEFT(H454,1)="-",1,0)+IF(LEFT(I454,1)="-",1,0)+IF(LEFT(J454,1)="-",1,0)))</f>
        <v/>
      </c>
      <c r="M454" s="67" t="str">
        <f t="shared" si="37"/>
        <v/>
      </c>
      <c r="N454" s="67" t="str">
        <f t="shared" si="38"/>
        <v/>
      </c>
    </row>
    <row r="455" spans="1:14">
      <c r="A455" s="56"/>
      <c r="B455" s="76"/>
      <c r="C455" s="75"/>
      <c r="D455" s="75"/>
      <c r="E455" s="75"/>
      <c r="F455" s="75"/>
      <c r="G455" s="75"/>
      <c r="H455" s="75"/>
      <c r="I455" s="115" t="s">
        <v>24</v>
      </c>
      <c r="J455" s="115"/>
      <c r="K455" s="68">
        <f>SUM(K450:K454)</f>
        <v>10</v>
      </c>
      <c r="L455" s="68">
        <f>SUM(L450:L454)</f>
        <v>5</v>
      </c>
      <c r="M455" s="68">
        <f>SUM(M450:M454)</f>
        <v>3</v>
      </c>
      <c r="N455" s="89">
        <f>SUM(N450:N454)</f>
        <v>1</v>
      </c>
    </row>
    <row r="456" spans="1:14">
      <c r="A456" s="56"/>
      <c r="B456" s="76" t="s">
        <v>69</v>
      </c>
      <c r="C456" s="75"/>
      <c r="D456" s="75"/>
      <c r="E456" s="75"/>
      <c r="F456" s="75"/>
      <c r="G456" s="75"/>
      <c r="H456" s="75"/>
      <c r="I456" s="75"/>
      <c r="J456" s="75"/>
      <c r="K456" s="75"/>
      <c r="L456" s="75"/>
      <c r="M456" s="75"/>
      <c r="N456" s="86"/>
    </row>
    <row r="457" spans="1:14">
      <c r="A457" s="56"/>
      <c r="B457" s="76" t="s">
        <v>70</v>
      </c>
      <c r="C457" s="75"/>
      <c r="D457" s="75" t="s">
        <v>71</v>
      </c>
      <c r="E457" s="75"/>
      <c r="F457" s="75"/>
      <c r="G457" s="75" t="s">
        <v>6</v>
      </c>
      <c r="H457" s="75"/>
      <c r="I457" s="75"/>
      <c r="J457" s="75" t="s">
        <v>72</v>
      </c>
      <c r="K457" s="75"/>
      <c r="L457" s="75"/>
      <c r="M457" s="75"/>
      <c r="N457" s="86"/>
    </row>
    <row r="458" spans="1:14" ht="15" thickBot="1">
      <c r="A458" s="56"/>
      <c r="B458" s="76"/>
      <c r="C458" s="75"/>
      <c r="D458" s="75"/>
      <c r="E458" s="75"/>
      <c r="F458" s="75"/>
      <c r="G458" s="75"/>
      <c r="H458" s="75"/>
      <c r="I458" s="75"/>
      <c r="J458" s="116" t="str">
        <f>IF(M455=3,C444,IF(N455=3,G444,""))</f>
        <v>PT Espoo 1</v>
      </c>
      <c r="K458" s="116"/>
      <c r="L458" s="116"/>
      <c r="M458" s="116"/>
      <c r="N458" s="117"/>
    </row>
    <row r="459" spans="1:14">
      <c r="A459" s="56"/>
      <c r="B459" s="118" t="s">
        <v>77</v>
      </c>
      <c r="C459" s="119"/>
      <c r="D459" s="119"/>
      <c r="E459" s="119"/>
      <c r="F459" s="119"/>
      <c r="G459" s="119"/>
      <c r="H459" s="119"/>
      <c r="I459" s="119"/>
      <c r="J459" s="119"/>
      <c r="K459" s="119"/>
      <c r="L459" s="119"/>
      <c r="M459" s="119"/>
      <c r="N459" s="120"/>
    </row>
    <row r="460" spans="1:14">
      <c r="A460" s="56"/>
      <c r="B460" s="121"/>
      <c r="C460" s="122"/>
      <c r="D460" s="122"/>
      <c r="E460" s="122"/>
      <c r="F460" s="122"/>
      <c r="G460" s="122"/>
      <c r="H460" s="122"/>
      <c r="I460" s="122"/>
      <c r="J460" s="122"/>
      <c r="K460" s="122"/>
      <c r="L460" s="122"/>
      <c r="M460" s="122"/>
      <c r="N460" s="123"/>
    </row>
    <row r="461" spans="1:14">
      <c r="A461" s="56"/>
      <c r="B461" s="56"/>
      <c r="C461" s="56"/>
      <c r="D461" s="56"/>
      <c r="E461" s="56"/>
      <c r="F461" s="56"/>
      <c r="G461" s="56"/>
      <c r="H461" s="56"/>
      <c r="I461" s="56"/>
      <c r="J461" s="56"/>
      <c r="K461" s="56"/>
      <c r="L461" s="56"/>
      <c r="M461" s="56"/>
      <c r="N461" s="56"/>
    </row>
    <row r="462" spans="1:14">
      <c r="A462" s="56"/>
      <c r="B462" s="70"/>
      <c r="C462" s="71"/>
      <c r="D462" s="71"/>
      <c r="E462" s="71"/>
      <c r="F462" s="134" t="s">
        <v>48</v>
      </c>
      <c r="G462" s="134"/>
      <c r="H462" s="135" t="s">
        <v>18</v>
      </c>
      <c r="I462" s="135"/>
      <c r="J462" s="135"/>
      <c r="K462" s="135"/>
      <c r="L462" s="135"/>
      <c r="M462" s="135"/>
      <c r="N462" s="136"/>
    </row>
    <row r="463" spans="1:14">
      <c r="A463" s="56"/>
      <c r="B463" s="72"/>
      <c r="C463" s="73" t="s">
        <v>73</v>
      </c>
      <c r="D463" s="74"/>
      <c r="E463" s="75"/>
      <c r="F463" s="137" t="s">
        <v>49</v>
      </c>
      <c r="G463" s="137"/>
      <c r="H463" s="138" t="s">
        <v>5</v>
      </c>
      <c r="I463" s="138"/>
      <c r="J463" s="138"/>
      <c r="K463" s="138"/>
      <c r="L463" s="138"/>
      <c r="M463" s="138"/>
      <c r="N463" s="139"/>
    </row>
    <row r="464" spans="1:14">
      <c r="A464" s="56"/>
      <c r="B464" s="76"/>
      <c r="C464" s="77"/>
      <c r="D464" s="75"/>
      <c r="E464" s="75"/>
      <c r="F464" s="137" t="s">
        <v>50</v>
      </c>
      <c r="G464" s="137"/>
      <c r="H464" s="140" t="s">
        <v>90</v>
      </c>
      <c r="I464" s="140"/>
      <c r="J464" s="140"/>
      <c r="K464" s="140"/>
      <c r="L464" s="140"/>
      <c r="M464" s="140"/>
      <c r="N464" s="141"/>
    </row>
    <row r="465" spans="1:14" ht="15" thickBot="1">
      <c r="A465" s="56"/>
      <c r="B465" s="72"/>
      <c r="C465" s="74"/>
      <c r="D465" s="75"/>
      <c r="E465" s="75"/>
      <c r="F465" s="124" t="s">
        <v>51</v>
      </c>
      <c r="G465" s="124"/>
      <c r="H465" s="125">
        <v>45003</v>
      </c>
      <c r="I465" s="125"/>
      <c r="J465" s="125"/>
      <c r="K465" s="69" t="s">
        <v>52</v>
      </c>
      <c r="L465" s="126"/>
      <c r="M465" s="126"/>
      <c r="N465" s="127"/>
    </row>
    <row r="466" spans="1:14" ht="15" thickTop="1">
      <c r="A466" s="56"/>
      <c r="B466" s="78"/>
      <c r="C466" s="75"/>
      <c r="D466" s="75"/>
      <c r="E466" s="75"/>
      <c r="F466" s="79"/>
      <c r="G466" s="75"/>
      <c r="H466" s="75"/>
      <c r="I466" s="58"/>
      <c r="J466" s="58"/>
      <c r="K466" s="58"/>
      <c r="L466" s="58"/>
      <c r="M466" s="58"/>
      <c r="N466" s="80"/>
    </row>
    <row r="467" spans="1:14" ht="15" thickBot="1">
      <c r="A467" s="56"/>
      <c r="B467" s="81" t="s">
        <v>53</v>
      </c>
      <c r="C467" s="128" t="s">
        <v>47</v>
      </c>
      <c r="D467" s="128"/>
      <c r="E467" s="59"/>
      <c r="F467" s="110" t="s">
        <v>54</v>
      </c>
      <c r="G467" s="129" t="s">
        <v>45</v>
      </c>
      <c r="H467" s="129"/>
      <c r="I467" s="129"/>
      <c r="J467" s="129"/>
      <c r="K467" s="129"/>
      <c r="L467" s="129"/>
      <c r="M467" s="129"/>
      <c r="N467" s="130"/>
    </row>
    <row r="468" spans="1:14">
      <c r="A468" s="56"/>
      <c r="B468" s="82" t="s">
        <v>55</v>
      </c>
      <c r="C468" s="131" t="s">
        <v>192</v>
      </c>
      <c r="D468" s="131"/>
      <c r="E468" s="60"/>
      <c r="F468" s="83" t="s">
        <v>56</v>
      </c>
      <c r="G468" s="132" t="s">
        <v>196</v>
      </c>
      <c r="H468" s="132"/>
      <c r="I468" s="132"/>
      <c r="J468" s="132"/>
      <c r="K468" s="132"/>
      <c r="L468" s="132"/>
      <c r="M468" s="132"/>
      <c r="N468" s="133"/>
    </row>
    <row r="469" spans="1:14">
      <c r="A469" s="56"/>
      <c r="B469" s="84" t="s">
        <v>57</v>
      </c>
      <c r="C469" s="111" t="s">
        <v>193</v>
      </c>
      <c r="D469" s="111"/>
      <c r="E469" s="60"/>
      <c r="F469" s="61" t="s">
        <v>58</v>
      </c>
      <c r="G469" s="112" t="s">
        <v>195</v>
      </c>
      <c r="H469" s="112"/>
      <c r="I469" s="112"/>
      <c r="J469" s="112"/>
      <c r="K469" s="112"/>
      <c r="L469" s="112"/>
      <c r="M469" s="112"/>
      <c r="N469" s="113"/>
    </row>
    <row r="470" spans="1:14">
      <c r="A470" s="56"/>
      <c r="B470" s="84" t="s">
        <v>59</v>
      </c>
      <c r="C470" s="111" t="s">
        <v>194</v>
      </c>
      <c r="D470" s="111"/>
      <c r="E470" s="60"/>
      <c r="F470" s="62" t="s">
        <v>60</v>
      </c>
      <c r="G470" s="112" t="s">
        <v>197</v>
      </c>
      <c r="H470" s="112"/>
      <c r="I470" s="112"/>
      <c r="J470" s="112"/>
      <c r="K470" s="112"/>
      <c r="L470" s="112"/>
      <c r="M470" s="112"/>
      <c r="N470" s="113"/>
    </row>
    <row r="471" spans="1:14">
      <c r="A471" s="56"/>
      <c r="B471" s="76"/>
      <c r="C471" s="75"/>
      <c r="D471" s="75"/>
      <c r="E471" s="75"/>
      <c r="F471" s="79"/>
      <c r="G471" s="79"/>
      <c r="H471" s="79"/>
      <c r="I471" s="79"/>
      <c r="J471" s="75"/>
      <c r="K471" s="75"/>
      <c r="L471" s="75"/>
      <c r="M471" s="85"/>
      <c r="N471" s="86"/>
    </row>
    <row r="472" spans="1:14">
      <c r="A472" s="56"/>
      <c r="B472" s="100" t="s">
        <v>61</v>
      </c>
      <c r="C472" s="75"/>
      <c r="D472" s="75"/>
      <c r="E472" s="75"/>
      <c r="F472" s="61">
        <v>1</v>
      </c>
      <c r="G472" s="61">
        <v>2</v>
      </c>
      <c r="H472" s="61">
        <v>3</v>
      </c>
      <c r="I472" s="61">
        <v>4</v>
      </c>
      <c r="J472" s="61">
        <v>5</v>
      </c>
      <c r="K472" s="114" t="s">
        <v>2</v>
      </c>
      <c r="L472" s="114"/>
      <c r="M472" s="61" t="s">
        <v>62</v>
      </c>
      <c r="N472" s="87" t="s">
        <v>63</v>
      </c>
    </row>
    <row r="473" spans="1:14">
      <c r="A473" s="56"/>
      <c r="B473" s="88" t="s">
        <v>64</v>
      </c>
      <c r="C473" s="63" t="str">
        <f>IF(C468&gt;"",C468,"")</f>
        <v>Lehtola Lassi</v>
      </c>
      <c r="D473" s="63" t="str">
        <f>IF(G468&gt;"",G468,"")</f>
        <v>Kokko Joonas</v>
      </c>
      <c r="E473" s="64"/>
      <c r="F473" s="65">
        <v>5</v>
      </c>
      <c r="G473" s="65">
        <v>6</v>
      </c>
      <c r="H473" s="65">
        <v>10</v>
      </c>
      <c r="I473" s="65"/>
      <c r="J473" s="65"/>
      <c r="K473" s="66">
        <f>IF(ISBLANK(F473),"",COUNTIF(F473:J473,"&gt;=0"))</f>
        <v>3</v>
      </c>
      <c r="L473" s="66">
        <f>IF(ISBLANK(F473),"",(IF(LEFT(F473,1)="-",1,0)+IF(LEFT(G473,1)="-",1,0)+IF(LEFT(H473,1)="-",1,0)+IF(LEFT(I473,1)="-",1,0)+IF(LEFT(J473,1)="-",1,0)))</f>
        <v>0</v>
      </c>
      <c r="M473" s="67">
        <f t="shared" ref="M473:M477" si="39">IF(K473=3,1,"")</f>
        <v>1</v>
      </c>
      <c r="N473" s="67" t="str">
        <f t="shared" ref="N473:N477" si="40">IF(L473=3,1,"")</f>
        <v/>
      </c>
    </row>
    <row r="474" spans="1:14">
      <c r="A474" s="56"/>
      <c r="B474" s="88" t="s">
        <v>65</v>
      </c>
      <c r="C474" s="63" t="str">
        <f>IF(C469&gt;"",C469,"")</f>
        <v>Viherlaiho Leon</v>
      </c>
      <c r="D474" s="63" t="str">
        <f>IF(G469&gt;"",G469,"")</f>
        <v>Afanassiev Yuri</v>
      </c>
      <c r="E474" s="64"/>
      <c r="F474" s="65">
        <v>-9</v>
      </c>
      <c r="G474" s="65">
        <v>3</v>
      </c>
      <c r="H474" s="65">
        <v>9</v>
      </c>
      <c r="I474" s="65">
        <v>9</v>
      </c>
      <c r="J474" s="65"/>
      <c r="K474" s="66">
        <f>IF(ISBLANK(F474),"",COUNTIF(F474:J474,"&gt;=0"))</f>
        <v>3</v>
      </c>
      <c r="L474" s="66">
        <f>IF(ISBLANK(F474),"",(IF(LEFT(F474,1)="-",1,0)+IF(LEFT(G474,1)="-",1,0)+IF(LEFT(H474,1)="-",1,0)+IF(LEFT(I474,1)="-",1,0)+IF(LEFT(J474,1)="-",1,0)))</f>
        <v>1</v>
      </c>
      <c r="M474" s="67">
        <f t="shared" si="39"/>
        <v>1</v>
      </c>
      <c r="N474" s="67" t="str">
        <f t="shared" si="40"/>
        <v/>
      </c>
    </row>
    <row r="475" spans="1:14">
      <c r="A475" s="56"/>
      <c r="B475" s="88" t="s">
        <v>66</v>
      </c>
      <c r="C475" s="63" t="str">
        <f>IF(C470&gt;"",C470,"")</f>
        <v>Stråhlman Lars-Wilmer</v>
      </c>
      <c r="D475" s="63" t="str">
        <f>IF(G470&gt;"",G470,"")</f>
        <v>Sell Ilari</v>
      </c>
      <c r="E475" s="64"/>
      <c r="F475" s="65">
        <v>-5</v>
      </c>
      <c r="G475" s="65">
        <v>-6</v>
      </c>
      <c r="H475" s="65">
        <v>-5</v>
      </c>
      <c r="I475" s="65"/>
      <c r="J475" s="65"/>
      <c r="K475" s="66">
        <f>IF(ISBLANK(F475),"",COUNTIF(F475:J475,"&gt;=0"))</f>
        <v>0</v>
      </c>
      <c r="L475" s="66">
        <f>IF(ISBLANK(F475),"",(IF(LEFT(F475,1)="-",1,0)+IF(LEFT(G475,1)="-",1,0)+IF(LEFT(H475,1)="-",1,0)+IF(LEFT(I475,1)="-",1,0)+IF(LEFT(J475,1)="-",1,0)))</f>
        <v>3</v>
      </c>
      <c r="M475" s="67" t="str">
        <f t="shared" si="39"/>
        <v/>
      </c>
      <c r="N475" s="67">
        <f t="shared" si="40"/>
        <v>1</v>
      </c>
    </row>
    <row r="476" spans="1:14">
      <c r="A476" s="56"/>
      <c r="B476" s="88" t="s">
        <v>67</v>
      </c>
      <c r="C476" s="63" t="str">
        <f>IF(C468&gt;"",C468,"")</f>
        <v>Lehtola Lassi</v>
      </c>
      <c r="D476" s="63" t="str">
        <f>IF(G469&gt;"",G469,"")</f>
        <v>Afanassiev Yuri</v>
      </c>
      <c r="E476" s="64"/>
      <c r="F476" s="65">
        <v>8</v>
      </c>
      <c r="G476" s="65">
        <v>7</v>
      </c>
      <c r="H476" s="65">
        <v>5</v>
      </c>
      <c r="I476" s="65"/>
      <c r="J476" s="65"/>
      <c r="K476" s="66">
        <f>IF(ISBLANK(F476),"",COUNTIF(F476:J476,"&gt;=0"))</f>
        <v>3</v>
      </c>
      <c r="L476" s="66">
        <f>IF(ISBLANK(F476),"",(IF(LEFT(F476,1)="-",1,0)+IF(LEFT(G476,1)="-",1,0)+IF(LEFT(H476,1)="-",1,0)+IF(LEFT(I476,1)="-",1,0)+IF(LEFT(J476,1)="-",1,0)))</f>
        <v>0</v>
      </c>
      <c r="M476" s="67">
        <f t="shared" si="39"/>
        <v>1</v>
      </c>
      <c r="N476" s="67" t="str">
        <f t="shared" si="40"/>
        <v/>
      </c>
    </row>
    <row r="477" spans="1:14">
      <c r="A477" s="56"/>
      <c r="B477" s="88" t="s">
        <v>68</v>
      </c>
      <c r="C477" s="63" t="str">
        <f>IF(C469&gt;"",C469,"")</f>
        <v>Viherlaiho Leon</v>
      </c>
      <c r="D477" s="63" t="str">
        <f>IF(G468&gt;"",G468,"")</f>
        <v>Kokko Joonas</v>
      </c>
      <c r="E477" s="64"/>
      <c r="F477" s="65"/>
      <c r="G477" s="65"/>
      <c r="H477" s="65"/>
      <c r="I477" s="65"/>
      <c r="J477" s="65"/>
      <c r="K477" s="66" t="str">
        <f>IF(ISBLANK(F477),"",COUNTIF(F477:J477,"&gt;=0"))</f>
        <v/>
      </c>
      <c r="L477" s="66" t="str">
        <f>IF(ISBLANK(F477),"",(IF(LEFT(F477,1)="-",1,0)+IF(LEFT(G477,1)="-",1,0)+IF(LEFT(H477,1)="-",1,0)+IF(LEFT(I477,1)="-",1,0)+IF(LEFT(J477,1)="-",1,0)))</f>
        <v/>
      </c>
      <c r="M477" s="67" t="str">
        <f t="shared" si="39"/>
        <v/>
      </c>
      <c r="N477" s="67" t="str">
        <f t="shared" si="40"/>
        <v/>
      </c>
    </row>
    <row r="478" spans="1:14">
      <c r="A478" s="56"/>
      <c r="B478" s="76"/>
      <c r="C478" s="75"/>
      <c r="D478" s="75"/>
      <c r="E478" s="75"/>
      <c r="F478" s="75"/>
      <c r="G478" s="75"/>
      <c r="H478" s="75"/>
      <c r="I478" s="115" t="s">
        <v>24</v>
      </c>
      <c r="J478" s="115"/>
      <c r="K478" s="68">
        <f>SUM(K473:K477)</f>
        <v>9</v>
      </c>
      <c r="L478" s="68">
        <f>SUM(L473:L477)</f>
        <v>4</v>
      </c>
      <c r="M478" s="68">
        <f>SUM(M473:M477)</f>
        <v>3</v>
      </c>
      <c r="N478" s="89">
        <f>SUM(N473:N477)</f>
        <v>1</v>
      </c>
    </row>
    <row r="479" spans="1:14">
      <c r="A479" s="56"/>
      <c r="B479" s="76" t="s">
        <v>69</v>
      </c>
      <c r="C479" s="75"/>
      <c r="D479" s="75"/>
      <c r="E479" s="75"/>
      <c r="F479" s="75"/>
      <c r="G479" s="75"/>
      <c r="H479" s="75"/>
      <c r="I479" s="75"/>
      <c r="J479" s="75"/>
      <c r="K479" s="75"/>
      <c r="L479" s="75"/>
      <c r="M479" s="75"/>
      <c r="N479" s="86"/>
    </row>
    <row r="480" spans="1:14">
      <c r="A480" s="56"/>
      <c r="B480" s="76" t="s">
        <v>70</v>
      </c>
      <c r="C480" s="75"/>
      <c r="D480" s="75" t="s">
        <v>71</v>
      </c>
      <c r="E480" s="75"/>
      <c r="F480" s="75"/>
      <c r="G480" s="75" t="s">
        <v>6</v>
      </c>
      <c r="H480" s="75"/>
      <c r="I480" s="75"/>
      <c r="J480" s="75" t="s">
        <v>72</v>
      </c>
      <c r="K480" s="75"/>
      <c r="L480" s="75"/>
      <c r="M480" s="75"/>
      <c r="N480" s="86"/>
    </row>
    <row r="481" spans="1:14" ht="15" thickBot="1">
      <c r="A481" s="56"/>
      <c r="B481" s="76"/>
      <c r="C481" s="75"/>
      <c r="D481" s="75"/>
      <c r="E481" s="75"/>
      <c r="F481" s="75"/>
      <c r="G481" s="75"/>
      <c r="H481" s="75"/>
      <c r="I481" s="75"/>
      <c r="J481" s="116" t="str">
        <f>IF(M478=3,C467,IF(N478=3,G467,""))</f>
        <v>PT Espoo 1</v>
      </c>
      <c r="K481" s="116"/>
      <c r="L481" s="116"/>
      <c r="M481" s="116"/>
      <c r="N481" s="117"/>
    </row>
    <row r="482" spans="1:14">
      <c r="A482" s="56"/>
      <c r="B482" s="118" t="s">
        <v>77</v>
      </c>
      <c r="C482" s="119"/>
      <c r="D482" s="119"/>
      <c r="E482" s="119"/>
      <c r="F482" s="119"/>
      <c r="G482" s="119"/>
      <c r="H482" s="119"/>
      <c r="I482" s="119"/>
      <c r="J482" s="119"/>
      <c r="K482" s="119"/>
      <c r="L482" s="119"/>
      <c r="M482" s="119"/>
      <c r="N482" s="120"/>
    </row>
    <row r="483" spans="1:14">
      <c r="A483" s="56"/>
      <c r="B483" s="121"/>
      <c r="C483" s="122"/>
      <c r="D483" s="122"/>
      <c r="E483" s="122"/>
      <c r="F483" s="122"/>
      <c r="G483" s="122"/>
      <c r="H483" s="122"/>
      <c r="I483" s="122"/>
      <c r="J483" s="122"/>
      <c r="K483" s="122"/>
      <c r="L483" s="122"/>
      <c r="M483" s="122"/>
      <c r="N483" s="123"/>
    </row>
  </sheetData>
  <mergeCells count="441">
    <mergeCell ref="F2:G2"/>
    <mergeCell ref="H2:N2"/>
    <mergeCell ref="F3:G3"/>
    <mergeCell ref="H3:N3"/>
    <mergeCell ref="F4:G4"/>
    <mergeCell ref="H4:N4"/>
    <mergeCell ref="F25:G25"/>
    <mergeCell ref="H25:N25"/>
    <mergeCell ref="F5:G5"/>
    <mergeCell ref="H5:J5"/>
    <mergeCell ref="L5:N5"/>
    <mergeCell ref="C7:D7"/>
    <mergeCell ref="G7:N7"/>
    <mergeCell ref="C8:D8"/>
    <mergeCell ref="C32:D32"/>
    <mergeCell ref="G32:N32"/>
    <mergeCell ref="C33:D33"/>
    <mergeCell ref="G33:N33"/>
    <mergeCell ref="K35:L35"/>
    <mergeCell ref="I41:J41"/>
    <mergeCell ref="F26:G26"/>
    <mergeCell ref="H26:N26"/>
    <mergeCell ref="B22:N23"/>
    <mergeCell ref="J21:N21"/>
    <mergeCell ref="C9:D9"/>
    <mergeCell ref="G9:N9"/>
    <mergeCell ref="C10:D10"/>
    <mergeCell ref="G10:N10"/>
    <mergeCell ref="K12:L12"/>
    <mergeCell ref="I18:J18"/>
    <mergeCell ref="G8:N8"/>
    <mergeCell ref="J44:N44"/>
    <mergeCell ref="B45:N46"/>
    <mergeCell ref="F27:G27"/>
    <mergeCell ref="H27:N27"/>
    <mergeCell ref="F28:G28"/>
    <mergeCell ref="H28:J28"/>
    <mergeCell ref="L28:N28"/>
    <mergeCell ref="C30:D30"/>
    <mergeCell ref="G30:N30"/>
    <mergeCell ref="C31:D31"/>
    <mergeCell ref="G31:N31"/>
    <mergeCell ref="I64:J64"/>
    <mergeCell ref="F48:G48"/>
    <mergeCell ref="H48:N48"/>
    <mergeCell ref="F49:G49"/>
    <mergeCell ref="H49:N49"/>
    <mergeCell ref="F50:G50"/>
    <mergeCell ref="H50:N50"/>
    <mergeCell ref="F51:G51"/>
    <mergeCell ref="H51:J51"/>
    <mergeCell ref="L51:N51"/>
    <mergeCell ref="C53:D53"/>
    <mergeCell ref="G53:N53"/>
    <mergeCell ref="C54:D54"/>
    <mergeCell ref="G54:N54"/>
    <mergeCell ref="C55:D55"/>
    <mergeCell ref="G55:N55"/>
    <mergeCell ref="C56:D56"/>
    <mergeCell ref="G56:N56"/>
    <mergeCell ref="K58:L58"/>
    <mergeCell ref="J67:N67"/>
    <mergeCell ref="B68:N69"/>
    <mergeCell ref="F71:G71"/>
    <mergeCell ref="H71:N71"/>
    <mergeCell ref="F72:G72"/>
    <mergeCell ref="H72:N72"/>
    <mergeCell ref="F73:G73"/>
    <mergeCell ref="H73:N73"/>
    <mergeCell ref="F74:G74"/>
    <mergeCell ref="H74:J74"/>
    <mergeCell ref="L74:N74"/>
    <mergeCell ref="C76:D76"/>
    <mergeCell ref="G76:N76"/>
    <mergeCell ref="C77:D77"/>
    <mergeCell ref="G77:N77"/>
    <mergeCell ref="C78:D78"/>
    <mergeCell ref="G78:N78"/>
    <mergeCell ref="C79:D79"/>
    <mergeCell ref="G79:N79"/>
    <mergeCell ref="K81:L81"/>
    <mergeCell ref="I87:J87"/>
    <mergeCell ref="J90:N90"/>
    <mergeCell ref="B91:N92"/>
    <mergeCell ref="F94:G94"/>
    <mergeCell ref="H94:N94"/>
    <mergeCell ref="F95:G95"/>
    <mergeCell ref="H95:N95"/>
    <mergeCell ref="F96:G96"/>
    <mergeCell ref="H96:N96"/>
    <mergeCell ref="F97:G97"/>
    <mergeCell ref="H97:J97"/>
    <mergeCell ref="L97:N97"/>
    <mergeCell ref="C99:D99"/>
    <mergeCell ref="G99:N99"/>
    <mergeCell ref="C100:D100"/>
    <mergeCell ref="G100:N100"/>
    <mergeCell ref="C101:D101"/>
    <mergeCell ref="G101:N101"/>
    <mergeCell ref="C102:D102"/>
    <mergeCell ref="G102:N102"/>
    <mergeCell ref="K104:L104"/>
    <mergeCell ref="I110:J110"/>
    <mergeCell ref="J113:N113"/>
    <mergeCell ref="B114:N115"/>
    <mergeCell ref="F117:G117"/>
    <mergeCell ref="H117:N117"/>
    <mergeCell ref="F118:G118"/>
    <mergeCell ref="H118:N118"/>
    <mergeCell ref="F119:G119"/>
    <mergeCell ref="H119:N119"/>
    <mergeCell ref="F120:G120"/>
    <mergeCell ref="H120:J120"/>
    <mergeCell ref="L120:N120"/>
    <mergeCell ref="C122:D122"/>
    <mergeCell ref="G122:N122"/>
    <mergeCell ref="C123:D123"/>
    <mergeCell ref="G123:N123"/>
    <mergeCell ref="C124:D124"/>
    <mergeCell ref="G124:N124"/>
    <mergeCell ref="C125:D125"/>
    <mergeCell ref="G125:N125"/>
    <mergeCell ref="K127:L127"/>
    <mergeCell ref="I133:J133"/>
    <mergeCell ref="J136:N136"/>
    <mergeCell ref="B137:N138"/>
    <mergeCell ref="F140:G140"/>
    <mergeCell ref="H140:N140"/>
    <mergeCell ref="F141:G141"/>
    <mergeCell ref="H141:N141"/>
    <mergeCell ref="F142:G142"/>
    <mergeCell ref="H142:N142"/>
    <mergeCell ref="F143:G143"/>
    <mergeCell ref="H143:J143"/>
    <mergeCell ref="L143:N143"/>
    <mergeCell ref="C145:D145"/>
    <mergeCell ref="G145:N145"/>
    <mergeCell ref="C146:D146"/>
    <mergeCell ref="G146:N146"/>
    <mergeCell ref="C147:D147"/>
    <mergeCell ref="G147:N147"/>
    <mergeCell ref="C148:D148"/>
    <mergeCell ref="G148:N148"/>
    <mergeCell ref="K150:L150"/>
    <mergeCell ref="I156:J156"/>
    <mergeCell ref="J159:N159"/>
    <mergeCell ref="B160:N161"/>
    <mergeCell ref="F163:G163"/>
    <mergeCell ref="H163:N163"/>
    <mergeCell ref="F164:G164"/>
    <mergeCell ref="H164:N164"/>
    <mergeCell ref="F165:G165"/>
    <mergeCell ref="H165:N165"/>
    <mergeCell ref="F166:G166"/>
    <mergeCell ref="H166:J166"/>
    <mergeCell ref="L166:N166"/>
    <mergeCell ref="C168:D168"/>
    <mergeCell ref="G168:N168"/>
    <mergeCell ref="C169:D169"/>
    <mergeCell ref="G169:N169"/>
    <mergeCell ref="C170:D170"/>
    <mergeCell ref="G170:N170"/>
    <mergeCell ref="C171:D171"/>
    <mergeCell ref="G171:N171"/>
    <mergeCell ref="K173:L173"/>
    <mergeCell ref="I179:J179"/>
    <mergeCell ref="J182:N182"/>
    <mergeCell ref="B183:N184"/>
    <mergeCell ref="F186:G186"/>
    <mergeCell ref="H186:N186"/>
    <mergeCell ref="F187:G187"/>
    <mergeCell ref="H187:N187"/>
    <mergeCell ref="F188:G188"/>
    <mergeCell ref="H188:N188"/>
    <mergeCell ref="F189:G189"/>
    <mergeCell ref="H189:J189"/>
    <mergeCell ref="L189:N189"/>
    <mergeCell ref="C191:D191"/>
    <mergeCell ref="G191:N191"/>
    <mergeCell ref="C192:D192"/>
    <mergeCell ref="G192:N192"/>
    <mergeCell ref="C193:D193"/>
    <mergeCell ref="G193:N193"/>
    <mergeCell ref="C194:D194"/>
    <mergeCell ref="G194:N194"/>
    <mergeCell ref="K196:L196"/>
    <mergeCell ref="I202:J202"/>
    <mergeCell ref="J205:N205"/>
    <mergeCell ref="B206:N207"/>
    <mergeCell ref="F209:G209"/>
    <mergeCell ref="H209:N209"/>
    <mergeCell ref="F210:G210"/>
    <mergeCell ref="H210:N210"/>
    <mergeCell ref="F211:G211"/>
    <mergeCell ref="H211:N211"/>
    <mergeCell ref="F212:G212"/>
    <mergeCell ref="H212:J212"/>
    <mergeCell ref="L212:N212"/>
    <mergeCell ref="C214:D214"/>
    <mergeCell ref="G214:N214"/>
    <mergeCell ref="C215:D215"/>
    <mergeCell ref="G215:N215"/>
    <mergeCell ref="C216:D216"/>
    <mergeCell ref="G216:N216"/>
    <mergeCell ref="C217:D217"/>
    <mergeCell ref="G217:N217"/>
    <mergeCell ref="K219:L219"/>
    <mergeCell ref="I225:J225"/>
    <mergeCell ref="J228:N228"/>
    <mergeCell ref="B229:N230"/>
    <mergeCell ref="F232:G232"/>
    <mergeCell ref="H232:N232"/>
    <mergeCell ref="F233:G233"/>
    <mergeCell ref="H233:N233"/>
    <mergeCell ref="F234:G234"/>
    <mergeCell ref="H234:N234"/>
    <mergeCell ref="F235:G235"/>
    <mergeCell ref="H235:J235"/>
    <mergeCell ref="L235:N235"/>
    <mergeCell ref="C237:D237"/>
    <mergeCell ref="G237:N237"/>
    <mergeCell ref="C238:D238"/>
    <mergeCell ref="G238:N238"/>
    <mergeCell ref="C239:D239"/>
    <mergeCell ref="G239:N239"/>
    <mergeCell ref="C240:D240"/>
    <mergeCell ref="G240:N240"/>
    <mergeCell ref="K242:L242"/>
    <mergeCell ref="I248:J248"/>
    <mergeCell ref="J251:N251"/>
    <mergeCell ref="B252:N253"/>
    <mergeCell ref="F255:G255"/>
    <mergeCell ref="H255:N255"/>
    <mergeCell ref="F256:G256"/>
    <mergeCell ref="H256:N256"/>
    <mergeCell ref="F257:G257"/>
    <mergeCell ref="H257:N257"/>
    <mergeCell ref="F258:G258"/>
    <mergeCell ref="H258:J258"/>
    <mergeCell ref="L258:N258"/>
    <mergeCell ref="C260:D260"/>
    <mergeCell ref="G260:N260"/>
    <mergeCell ref="C261:D261"/>
    <mergeCell ref="G261:N261"/>
    <mergeCell ref="C262:D262"/>
    <mergeCell ref="G262:N262"/>
    <mergeCell ref="C263:D263"/>
    <mergeCell ref="G263:N263"/>
    <mergeCell ref="K265:L265"/>
    <mergeCell ref="I271:J271"/>
    <mergeCell ref="J274:N274"/>
    <mergeCell ref="B275:N276"/>
    <mergeCell ref="F278:G278"/>
    <mergeCell ref="H278:N278"/>
    <mergeCell ref="F279:G279"/>
    <mergeCell ref="H279:N279"/>
    <mergeCell ref="F280:G280"/>
    <mergeCell ref="H280:N280"/>
    <mergeCell ref="F281:G281"/>
    <mergeCell ref="H281:J281"/>
    <mergeCell ref="L281:N281"/>
    <mergeCell ref="C283:D283"/>
    <mergeCell ref="G283:N283"/>
    <mergeCell ref="C284:D284"/>
    <mergeCell ref="G284:N284"/>
    <mergeCell ref="C285:D285"/>
    <mergeCell ref="G285:N285"/>
    <mergeCell ref="C286:D286"/>
    <mergeCell ref="G286:N286"/>
    <mergeCell ref="K288:L288"/>
    <mergeCell ref="I294:J294"/>
    <mergeCell ref="J297:N297"/>
    <mergeCell ref="B298:N299"/>
    <mergeCell ref="F301:G301"/>
    <mergeCell ref="H301:N301"/>
    <mergeCell ref="F302:G302"/>
    <mergeCell ref="H302:N302"/>
    <mergeCell ref="F303:G303"/>
    <mergeCell ref="H303:N303"/>
    <mergeCell ref="F304:G304"/>
    <mergeCell ref="H304:J304"/>
    <mergeCell ref="L304:N304"/>
    <mergeCell ref="C306:D306"/>
    <mergeCell ref="G306:N306"/>
    <mergeCell ref="C307:D307"/>
    <mergeCell ref="G307:N307"/>
    <mergeCell ref="C308:D308"/>
    <mergeCell ref="G308:N308"/>
    <mergeCell ref="C309:D309"/>
    <mergeCell ref="G309:N309"/>
    <mergeCell ref="K311:L311"/>
    <mergeCell ref="I317:J317"/>
    <mergeCell ref="J320:N320"/>
    <mergeCell ref="B321:N322"/>
    <mergeCell ref="F324:G324"/>
    <mergeCell ref="H324:N324"/>
    <mergeCell ref="F325:G325"/>
    <mergeCell ref="H325:N325"/>
    <mergeCell ref="F326:G326"/>
    <mergeCell ref="H326:N326"/>
    <mergeCell ref="F327:G327"/>
    <mergeCell ref="H327:J327"/>
    <mergeCell ref="L327:N327"/>
    <mergeCell ref="C329:D329"/>
    <mergeCell ref="G329:N329"/>
    <mergeCell ref="C330:D330"/>
    <mergeCell ref="G330:N330"/>
    <mergeCell ref="C331:D331"/>
    <mergeCell ref="G331:N331"/>
    <mergeCell ref="C332:D332"/>
    <mergeCell ref="G332:N332"/>
    <mergeCell ref="K334:L334"/>
    <mergeCell ref="I340:J340"/>
    <mergeCell ref="J343:N343"/>
    <mergeCell ref="B344:N345"/>
    <mergeCell ref="F347:G347"/>
    <mergeCell ref="H347:N347"/>
    <mergeCell ref="F348:G348"/>
    <mergeCell ref="H348:N348"/>
    <mergeCell ref="F349:G349"/>
    <mergeCell ref="H349:N349"/>
    <mergeCell ref="F350:G350"/>
    <mergeCell ref="H350:J350"/>
    <mergeCell ref="L350:N350"/>
    <mergeCell ref="C352:D352"/>
    <mergeCell ref="G352:N352"/>
    <mergeCell ref="C353:D353"/>
    <mergeCell ref="G353:N353"/>
    <mergeCell ref="C354:D354"/>
    <mergeCell ref="G354:N354"/>
    <mergeCell ref="C355:D355"/>
    <mergeCell ref="G355:N355"/>
    <mergeCell ref="K357:L357"/>
    <mergeCell ref="I363:J363"/>
    <mergeCell ref="J366:N366"/>
    <mergeCell ref="B367:N368"/>
    <mergeCell ref="F370:G370"/>
    <mergeCell ref="H370:N370"/>
    <mergeCell ref="F371:G371"/>
    <mergeCell ref="H371:N371"/>
    <mergeCell ref="F372:G372"/>
    <mergeCell ref="H372:N372"/>
    <mergeCell ref="F373:G373"/>
    <mergeCell ref="H373:J373"/>
    <mergeCell ref="L373:N373"/>
    <mergeCell ref="C375:D375"/>
    <mergeCell ref="G375:N375"/>
    <mergeCell ref="C376:D376"/>
    <mergeCell ref="G376:N376"/>
    <mergeCell ref="C377:D377"/>
    <mergeCell ref="G377:N377"/>
    <mergeCell ref="C378:D378"/>
    <mergeCell ref="G378:N378"/>
    <mergeCell ref="K380:L380"/>
    <mergeCell ref="I386:J386"/>
    <mergeCell ref="J389:N389"/>
    <mergeCell ref="B390:N391"/>
    <mergeCell ref="F393:G393"/>
    <mergeCell ref="H393:N393"/>
    <mergeCell ref="F394:G394"/>
    <mergeCell ref="H394:N394"/>
    <mergeCell ref="F395:G395"/>
    <mergeCell ref="H395:N395"/>
    <mergeCell ref="F396:G396"/>
    <mergeCell ref="H396:J396"/>
    <mergeCell ref="L396:N396"/>
    <mergeCell ref="C398:D398"/>
    <mergeCell ref="G398:N398"/>
    <mergeCell ref="C399:D399"/>
    <mergeCell ref="G399:N399"/>
    <mergeCell ref="C400:D400"/>
    <mergeCell ref="G400:N400"/>
    <mergeCell ref="C401:D401"/>
    <mergeCell ref="G401:N401"/>
    <mergeCell ref="K403:L403"/>
    <mergeCell ref="I409:J409"/>
    <mergeCell ref="J412:N412"/>
    <mergeCell ref="B413:N414"/>
    <mergeCell ref="F416:G416"/>
    <mergeCell ref="H416:N416"/>
    <mergeCell ref="F417:G417"/>
    <mergeCell ref="H417:N417"/>
    <mergeCell ref="F418:G418"/>
    <mergeCell ref="H418:N418"/>
    <mergeCell ref="F419:G419"/>
    <mergeCell ref="H419:J419"/>
    <mergeCell ref="L419:N419"/>
    <mergeCell ref="C421:D421"/>
    <mergeCell ref="G421:N421"/>
    <mergeCell ref="C422:D422"/>
    <mergeCell ref="G422:N422"/>
    <mergeCell ref="C423:D423"/>
    <mergeCell ref="G423:N423"/>
    <mergeCell ref="C424:D424"/>
    <mergeCell ref="G424:N424"/>
    <mergeCell ref="K426:L426"/>
    <mergeCell ref="I432:J432"/>
    <mergeCell ref="J435:N435"/>
    <mergeCell ref="B436:N437"/>
    <mergeCell ref="F439:G439"/>
    <mergeCell ref="H439:N439"/>
    <mergeCell ref="F440:G440"/>
    <mergeCell ref="H440:N440"/>
    <mergeCell ref="F441:G441"/>
    <mergeCell ref="H441:N441"/>
    <mergeCell ref="F442:G442"/>
    <mergeCell ref="H442:J442"/>
    <mergeCell ref="L442:N442"/>
    <mergeCell ref="C444:D444"/>
    <mergeCell ref="G444:N444"/>
    <mergeCell ref="C445:D445"/>
    <mergeCell ref="G445:N445"/>
    <mergeCell ref="C446:D446"/>
    <mergeCell ref="G446:N446"/>
    <mergeCell ref="C447:D447"/>
    <mergeCell ref="G447:N447"/>
    <mergeCell ref="K449:L449"/>
    <mergeCell ref="I455:J455"/>
    <mergeCell ref="J458:N458"/>
    <mergeCell ref="B459:N460"/>
    <mergeCell ref="F462:G462"/>
    <mergeCell ref="H462:N462"/>
    <mergeCell ref="F463:G463"/>
    <mergeCell ref="H463:N463"/>
    <mergeCell ref="F464:G464"/>
    <mergeCell ref="H464:N464"/>
    <mergeCell ref="C470:D470"/>
    <mergeCell ref="G470:N470"/>
    <mergeCell ref="K472:L472"/>
    <mergeCell ref="I478:J478"/>
    <mergeCell ref="J481:N481"/>
    <mergeCell ref="B482:N483"/>
    <mergeCell ref="F465:G465"/>
    <mergeCell ref="H465:J465"/>
    <mergeCell ref="L465:N465"/>
    <mergeCell ref="C467:D467"/>
    <mergeCell ref="G467:N467"/>
    <mergeCell ref="C468:D468"/>
    <mergeCell ref="G468:N468"/>
    <mergeCell ref="C469:D469"/>
    <mergeCell ref="G469:N469"/>
  </mergeCells>
  <pageMargins left="0.7" right="0.7" top="0.75" bottom="0.75" header="0.3" footer="0.3"/>
  <pageSetup paperSize="9" scale="7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82F7B-5C3D-448D-90E1-AB77326C7DDF}">
  <dimension ref="A1:J28"/>
  <sheetViews>
    <sheetView workbookViewId="0"/>
  </sheetViews>
  <sheetFormatPr defaultRowHeight="14.5"/>
  <cols>
    <col min="1" max="1" width="3.1796875" customWidth="1"/>
    <col min="2" max="2" width="17.26953125" bestFit="1" customWidth="1"/>
    <col min="3" max="3" width="10" customWidth="1"/>
  </cols>
  <sheetData>
    <row r="1" spans="1:10" ht="15" thickBot="1">
      <c r="A1" s="5"/>
      <c r="C1" s="8"/>
      <c r="D1" s="8"/>
      <c r="E1" s="8"/>
      <c r="F1" s="8"/>
      <c r="G1" s="8"/>
      <c r="H1" s="8"/>
      <c r="I1" s="8"/>
      <c r="J1" s="8"/>
    </row>
    <row r="2" spans="1:10">
      <c r="A2" s="6"/>
      <c r="B2" s="11" t="s">
        <v>18</v>
      </c>
      <c r="C2" s="12"/>
      <c r="D2" s="12"/>
      <c r="E2" s="12"/>
      <c r="F2" s="10"/>
      <c r="G2" s="10"/>
      <c r="H2" s="10"/>
      <c r="I2" s="12"/>
      <c r="J2" s="12"/>
    </row>
    <row r="3" spans="1:10">
      <c r="A3" s="6"/>
      <c r="B3" s="13" t="s">
        <v>95</v>
      </c>
      <c r="C3" s="12"/>
      <c r="D3" s="12"/>
      <c r="E3" s="12"/>
      <c r="F3" s="10"/>
      <c r="G3" s="10"/>
      <c r="H3" s="10"/>
      <c r="I3" s="12"/>
      <c r="J3" s="12"/>
    </row>
    <row r="4" spans="1:10" ht="15" thickBot="1">
      <c r="A4" s="6"/>
      <c r="B4" s="14" t="s">
        <v>20</v>
      </c>
      <c r="C4" s="12"/>
      <c r="D4" s="12"/>
      <c r="E4" s="12"/>
      <c r="F4" s="10"/>
      <c r="G4" s="10"/>
      <c r="H4" s="10"/>
      <c r="I4" s="12"/>
      <c r="J4" s="12"/>
    </row>
    <row r="5" spans="1:10">
      <c r="A5" s="7"/>
      <c r="B5" s="4"/>
      <c r="C5" s="9"/>
      <c r="D5" s="9"/>
      <c r="E5" s="9"/>
      <c r="F5" s="10"/>
      <c r="G5" s="10"/>
      <c r="H5" s="10"/>
      <c r="I5" s="12"/>
      <c r="J5" s="12"/>
    </row>
    <row r="6" spans="1:10">
      <c r="A6" s="15"/>
      <c r="B6" s="16" t="s">
        <v>0</v>
      </c>
      <c r="C6" s="17" t="s">
        <v>1</v>
      </c>
      <c r="D6" s="17" t="s">
        <v>2</v>
      </c>
      <c r="E6" s="18" t="s">
        <v>3</v>
      </c>
      <c r="F6" s="19" t="s">
        <v>4</v>
      </c>
      <c r="G6" s="12"/>
      <c r="H6" s="8"/>
      <c r="I6" s="12"/>
      <c r="J6" s="12"/>
    </row>
    <row r="7" spans="1:10">
      <c r="A7" s="20">
        <v>1</v>
      </c>
      <c r="B7" s="21" t="s">
        <v>47</v>
      </c>
      <c r="C7" s="22">
        <v>2</v>
      </c>
      <c r="D7" s="23"/>
      <c r="E7" s="24"/>
      <c r="F7" s="25" t="s">
        <v>185</v>
      </c>
      <c r="G7" s="12"/>
      <c r="H7" s="8"/>
      <c r="I7" s="12"/>
      <c r="J7" s="12"/>
    </row>
    <row r="8" spans="1:10">
      <c r="A8" s="20">
        <v>2</v>
      </c>
      <c r="B8" s="21" t="s">
        <v>91</v>
      </c>
      <c r="C8" s="22">
        <v>0</v>
      </c>
      <c r="D8" s="23"/>
      <c r="E8" s="24"/>
      <c r="F8" s="25" t="s">
        <v>187</v>
      </c>
      <c r="G8" s="12"/>
      <c r="H8" s="8"/>
      <c r="I8" s="12"/>
      <c r="J8" s="12"/>
    </row>
    <row r="9" spans="1:10">
      <c r="A9" s="20">
        <v>3</v>
      </c>
      <c r="B9" s="21" t="s">
        <v>92</v>
      </c>
      <c r="C9" s="22">
        <v>1</v>
      </c>
      <c r="D9" s="23"/>
      <c r="E9" s="24"/>
      <c r="F9" s="25" t="s">
        <v>186</v>
      </c>
      <c r="G9" s="12"/>
      <c r="H9" s="8"/>
      <c r="I9" s="12"/>
      <c r="J9" s="12"/>
    </row>
    <row r="10" spans="1:10">
      <c r="A10" s="26"/>
      <c r="B10" s="27"/>
      <c r="C10" s="28"/>
      <c r="D10" s="28"/>
      <c r="E10" s="28"/>
      <c r="F10" s="29"/>
      <c r="G10" s="29"/>
      <c r="H10" s="29"/>
      <c r="I10" s="29"/>
      <c r="J10" s="29"/>
    </row>
    <row r="11" spans="1:10">
      <c r="A11" s="30"/>
      <c r="B11" s="31"/>
      <c r="C11" s="17" t="s">
        <v>30</v>
      </c>
      <c r="D11" s="17" t="s">
        <v>25</v>
      </c>
      <c r="E11" s="17" t="s">
        <v>26</v>
      </c>
      <c r="F11" s="17" t="s">
        <v>27</v>
      </c>
      <c r="G11" s="17" t="s">
        <v>28</v>
      </c>
      <c r="H11" s="17" t="s">
        <v>29</v>
      </c>
      <c r="I11" s="17" t="s">
        <v>24</v>
      </c>
      <c r="J11" s="17" t="s">
        <v>6</v>
      </c>
    </row>
    <row r="12" spans="1:10">
      <c r="A12" s="30"/>
      <c r="B12" s="31"/>
      <c r="C12" s="90" t="s">
        <v>12</v>
      </c>
      <c r="D12" s="23" t="s">
        <v>142</v>
      </c>
      <c r="E12" s="23" t="s">
        <v>142</v>
      </c>
      <c r="F12" s="23" t="s">
        <v>142</v>
      </c>
      <c r="G12" s="23"/>
      <c r="H12" s="23"/>
      <c r="I12" s="23" t="s">
        <v>142</v>
      </c>
      <c r="J12" s="22">
        <v>2</v>
      </c>
    </row>
    <row r="13" spans="1:10">
      <c r="A13" s="30"/>
      <c r="B13" s="31"/>
      <c r="C13" s="90" t="s">
        <v>15</v>
      </c>
      <c r="D13" s="23" t="s">
        <v>176</v>
      </c>
      <c r="E13" s="23" t="s">
        <v>176</v>
      </c>
      <c r="F13" s="23" t="s">
        <v>12</v>
      </c>
      <c r="G13" s="23"/>
      <c r="H13" s="23"/>
      <c r="I13" s="23" t="s">
        <v>176</v>
      </c>
      <c r="J13" s="22">
        <v>1</v>
      </c>
    </row>
    <row r="14" spans="1:10">
      <c r="A14" s="30"/>
      <c r="B14" s="31"/>
      <c r="C14" s="90" t="s">
        <v>16</v>
      </c>
      <c r="D14" s="23" t="s">
        <v>142</v>
      </c>
      <c r="E14" s="23" t="s">
        <v>142</v>
      </c>
      <c r="F14" s="23" t="s">
        <v>142</v>
      </c>
      <c r="G14" s="23"/>
      <c r="H14" s="23"/>
      <c r="I14" s="23" t="s">
        <v>142</v>
      </c>
      <c r="J14" s="22">
        <v>3</v>
      </c>
    </row>
    <row r="15" spans="1:10">
      <c r="A15" s="30"/>
      <c r="B15" s="32"/>
      <c r="C15" s="12"/>
      <c r="D15" s="12"/>
      <c r="E15" s="12"/>
      <c r="F15" s="12"/>
      <c r="G15" s="12"/>
      <c r="H15" s="12"/>
      <c r="I15" s="12"/>
      <c r="J15" s="12"/>
    </row>
    <row r="16" spans="1:10">
      <c r="A16" s="15"/>
      <c r="B16" s="16" t="s">
        <v>7</v>
      </c>
      <c r="C16" s="17" t="s">
        <v>1</v>
      </c>
      <c r="D16" s="17" t="s">
        <v>2</v>
      </c>
      <c r="E16" s="18" t="s">
        <v>3</v>
      </c>
      <c r="F16" s="19" t="s">
        <v>4</v>
      </c>
      <c r="G16" s="12"/>
      <c r="H16" s="8"/>
      <c r="I16" s="12"/>
      <c r="J16" s="12"/>
    </row>
    <row r="17" spans="1:10">
      <c r="A17" s="20">
        <v>1</v>
      </c>
      <c r="B17" s="21" t="s">
        <v>45</v>
      </c>
      <c r="C17" s="33"/>
      <c r="D17" s="33"/>
      <c r="E17" s="34"/>
      <c r="F17" s="35" t="s">
        <v>185</v>
      </c>
      <c r="G17" s="12"/>
      <c r="H17" s="8"/>
      <c r="I17" s="12"/>
      <c r="J17" s="12"/>
    </row>
    <row r="18" spans="1:10">
      <c r="A18" s="20">
        <v>2</v>
      </c>
      <c r="B18" s="21" t="s">
        <v>93</v>
      </c>
      <c r="C18" s="33"/>
      <c r="D18" s="33"/>
      <c r="E18" s="34"/>
      <c r="F18" s="35" t="s">
        <v>186</v>
      </c>
      <c r="G18" s="12"/>
      <c r="H18" s="8"/>
      <c r="I18" s="12"/>
      <c r="J18" s="12"/>
    </row>
    <row r="19" spans="1:10">
      <c r="A19" s="20">
        <v>3</v>
      </c>
      <c r="B19" s="21" t="s">
        <v>46</v>
      </c>
      <c r="C19" s="33"/>
      <c r="D19" s="33"/>
      <c r="E19" s="34"/>
      <c r="F19" s="35" t="s">
        <v>187</v>
      </c>
      <c r="G19" s="12"/>
      <c r="H19" s="8"/>
      <c r="I19" s="12"/>
      <c r="J19" s="12"/>
    </row>
    <row r="20" spans="1:10">
      <c r="A20" s="20">
        <v>4</v>
      </c>
      <c r="B20" s="21" t="s">
        <v>94</v>
      </c>
      <c r="C20" s="33"/>
      <c r="D20" s="33"/>
      <c r="E20" s="34"/>
      <c r="F20" s="35" t="s">
        <v>188</v>
      </c>
      <c r="G20" s="12"/>
      <c r="H20" s="8"/>
      <c r="I20" s="12"/>
      <c r="J20" s="12"/>
    </row>
    <row r="21" spans="1:10">
      <c r="A21" s="26"/>
      <c r="B21" s="27"/>
      <c r="C21" s="28"/>
      <c r="D21" s="28"/>
      <c r="E21" s="28"/>
      <c r="F21" s="29"/>
      <c r="G21" s="29"/>
      <c r="H21" s="29"/>
      <c r="I21" s="29"/>
      <c r="J21" s="29"/>
    </row>
    <row r="22" spans="1:10">
      <c r="A22" s="30"/>
      <c r="B22" s="31"/>
      <c r="C22" s="17" t="s">
        <v>30</v>
      </c>
      <c r="D22" s="17" t="s">
        <v>25</v>
      </c>
      <c r="E22" s="17" t="s">
        <v>26</v>
      </c>
      <c r="F22" s="17" t="s">
        <v>27</v>
      </c>
      <c r="G22" s="17" t="s">
        <v>28</v>
      </c>
      <c r="H22" s="17" t="s">
        <v>29</v>
      </c>
      <c r="I22" s="17" t="s">
        <v>24</v>
      </c>
      <c r="J22" s="17" t="s">
        <v>6</v>
      </c>
    </row>
    <row r="23" spans="1:10">
      <c r="A23" s="30"/>
      <c r="B23" s="31"/>
      <c r="C23" s="90" t="s">
        <v>12</v>
      </c>
      <c r="D23" s="23" t="s">
        <v>142</v>
      </c>
      <c r="E23" s="23" t="s">
        <v>142</v>
      </c>
      <c r="F23" s="23" t="s">
        <v>142</v>
      </c>
      <c r="G23" s="23"/>
      <c r="H23" s="23"/>
      <c r="I23" s="23" t="s">
        <v>142</v>
      </c>
      <c r="J23" s="22">
        <v>4</v>
      </c>
    </row>
    <row r="24" spans="1:10">
      <c r="A24" s="30"/>
      <c r="B24" s="31"/>
      <c r="C24" s="90" t="s">
        <v>13</v>
      </c>
      <c r="D24" s="23" t="s">
        <v>176</v>
      </c>
      <c r="E24" s="23" t="s">
        <v>142</v>
      </c>
      <c r="F24" s="23" t="s">
        <v>143</v>
      </c>
      <c r="G24" s="23" t="s">
        <v>142</v>
      </c>
      <c r="H24" s="23"/>
      <c r="I24" s="23" t="s">
        <v>143</v>
      </c>
      <c r="J24" s="22">
        <v>3</v>
      </c>
    </row>
    <row r="25" spans="1:10">
      <c r="A25" s="30"/>
      <c r="B25" s="31"/>
      <c r="C25" s="90" t="s">
        <v>14</v>
      </c>
      <c r="D25" s="23" t="s">
        <v>142</v>
      </c>
      <c r="E25" s="23" t="s">
        <v>142</v>
      </c>
      <c r="F25" s="23" t="s">
        <v>142</v>
      </c>
      <c r="G25" s="23"/>
      <c r="H25" s="23"/>
      <c r="I25" s="23" t="s">
        <v>142</v>
      </c>
      <c r="J25" s="22">
        <v>2</v>
      </c>
    </row>
    <row r="26" spans="1:10">
      <c r="A26" s="30"/>
      <c r="B26" s="31"/>
      <c r="C26" s="90" t="s">
        <v>15</v>
      </c>
      <c r="D26" s="23" t="s">
        <v>142</v>
      </c>
      <c r="E26" s="23" t="s">
        <v>142</v>
      </c>
      <c r="F26" s="23" t="s">
        <v>142</v>
      </c>
      <c r="G26" s="23"/>
      <c r="H26" s="23"/>
      <c r="I26" s="23" t="s">
        <v>142</v>
      </c>
      <c r="J26" s="22">
        <v>4</v>
      </c>
    </row>
    <row r="27" spans="1:10">
      <c r="A27" s="30"/>
      <c r="B27" s="31"/>
      <c r="C27" s="90" t="s">
        <v>16</v>
      </c>
      <c r="D27" s="23" t="s">
        <v>142</v>
      </c>
      <c r="E27" s="23" t="s">
        <v>15</v>
      </c>
      <c r="F27" s="23" t="s">
        <v>143</v>
      </c>
      <c r="G27" s="23" t="s">
        <v>184</v>
      </c>
      <c r="H27" s="23"/>
      <c r="I27" s="23" t="s">
        <v>143</v>
      </c>
      <c r="J27" s="22">
        <v>3</v>
      </c>
    </row>
    <row r="28" spans="1:10">
      <c r="A28" s="30"/>
      <c r="B28" s="31"/>
      <c r="C28" s="90" t="s">
        <v>17</v>
      </c>
      <c r="D28" s="23" t="s">
        <v>142</v>
      </c>
      <c r="E28" s="23" t="s">
        <v>176</v>
      </c>
      <c r="F28" s="23" t="s">
        <v>142</v>
      </c>
      <c r="G28" s="23" t="s">
        <v>176</v>
      </c>
      <c r="H28" s="23" t="s">
        <v>142</v>
      </c>
      <c r="I28" s="23" t="s">
        <v>184</v>
      </c>
      <c r="J28" s="22">
        <v>1</v>
      </c>
    </row>
  </sheetData>
  <hyperlinks>
    <hyperlink ref="C12" location="'N15 Joukkue ottelukaaviot'!H4" display="1-3" xr:uid="{B56D36D9-EA85-49A7-BA88-34D0724BFF1F}"/>
    <hyperlink ref="C14" location="'N15 Joukkue ottelukaaviot'!H50" display="1-2" xr:uid="{946519D4-3200-4279-ABDC-A144AA6F6F8C}"/>
    <hyperlink ref="C13" location="'N15 Joukkue ottelukaaviot'!H27" display="2-3" xr:uid="{330AA068-3BD1-4BA4-B2E6-8C927C828E11}"/>
    <hyperlink ref="C23" location="'N15 Joukkue ottelukaaviot'!H73" display="1-3" xr:uid="{D77A7542-D53F-4A8E-8014-A76ED030B3E5}"/>
    <hyperlink ref="C24" location="'N15 Joukkue ottelukaaviot'!H96" display="2-4" xr:uid="{D4F28B33-65C0-422D-A01D-462D52D1F461}"/>
    <hyperlink ref="C25" location="'N15 Joukkue ottelukaaviot'!H119" display="1-4" xr:uid="{C6E9C296-F85D-498A-8215-714D8CD97155}"/>
    <hyperlink ref="C26" location="'N15 Joukkue ottelukaaviot'!H142" display="2-3" xr:uid="{BAB5E3C3-C5CF-4BEA-916A-D099A4D651A9}"/>
    <hyperlink ref="C27" location="'N15 Joukkue ottelukaaviot'!H165" display="1-2" xr:uid="{DF740B46-976E-4229-B04C-C6CCBB8367C6}"/>
    <hyperlink ref="C28" location="'N15 Joukkue ottelukaaviot'!H188" display="3-4" xr:uid="{8B7E73FF-D21A-4413-ABDE-3342CC74DF5A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2F12B-8A44-4EAE-BC19-B64AA0598296}">
  <dimension ref="A1:E10"/>
  <sheetViews>
    <sheetView workbookViewId="0"/>
  </sheetViews>
  <sheetFormatPr defaultRowHeight="14.5"/>
  <cols>
    <col min="1" max="1" width="3.1796875" customWidth="1"/>
    <col min="2" max="2" width="5.7265625" customWidth="1"/>
    <col min="3" max="3" width="15.1796875" customWidth="1"/>
    <col min="4" max="5" width="15.7265625" customWidth="1"/>
  </cols>
  <sheetData>
    <row r="1" spans="1:5" ht="15" thickBot="1">
      <c r="A1" s="5"/>
      <c r="C1" s="8"/>
    </row>
    <row r="2" spans="1:5">
      <c r="A2" s="6"/>
      <c r="B2" s="11" t="s">
        <v>18</v>
      </c>
      <c r="C2" s="36"/>
      <c r="D2" s="32"/>
      <c r="E2" s="3"/>
    </row>
    <row r="3" spans="1:5">
      <c r="A3" s="6"/>
      <c r="B3" s="13" t="s">
        <v>95</v>
      </c>
      <c r="C3" s="37"/>
      <c r="D3" s="32"/>
      <c r="E3" s="3"/>
    </row>
    <row r="4" spans="1:5" ht="15" thickBot="1">
      <c r="A4" s="6"/>
      <c r="B4" s="14" t="s">
        <v>20</v>
      </c>
      <c r="C4" s="38"/>
      <c r="D4" s="32"/>
      <c r="E4" s="3"/>
    </row>
    <row r="5" spans="1:5">
      <c r="A5" s="7"/>
      <c r="B5" s="4"/>
      <c r="C5" s="9"/>
      <c r="D5" s="3"/>
      <c r="E5" s="3"/>
    </row>
    <row r="6" spans="1:5">
      <c r="A6" s="46"/>
      <c r="B6" s="39"/>
      <c r="C6" s="39" t="s">
        <v>36</v>
      </c>
      <c r="D6" s="2"/>
      <c r="E6" s="3"/>
    </row>
    <row r="7" spans="1:5">
      <c r="A7" s="40">
        <v>1</v>
      </c>
      <c r="B7" s="41" t="s">
        <v>40</v>
      </c>
      <c r="C7" s="42" t="s">
        <v>47</v>
      </c>
      <c r="D7" s="91" t="s">
        <v>47</v>
      </c>
      <c r="E7" s="3"/>
    </row>
    <row r="8" spans="1:5">
      <c r="A8" s="40">
        <v>2</v>
      </c>
      <c r="B8" s="40" t="s">
        <v>38</v>
      </c>
      <c r="C8" s="42" t="s">
        <v>93</v>
      </c>
      <c r="D8" s="45" t="s">
        <v>142</v>
      </c>
      <c r="E8" s="92" t="s">
        <v>47</v>
      </c>
    </row>
    <row r="9" spans="1:5">
      <c r="A9" s="46">
        <v>3</v>
      </c>
      <c r="B9" s="46" t="s">
        <v>43</v>
      </c>
      <c r="C9" s="39" t="s">
        <v>92</v>
      </c>
      <c r="D9" s="91" t="s">
        <v>45</v>
      </c>
      <c r="E9" s="47" t="s">
        <v>142</v>
      </c>
    </row>
    <row r="10" spans="1:5">
      <c r="A10" s="46">
        <v>4</v>
      </c>
      <c r="B10" s="46" t="s">
        <v>41</v>
      </c>
      <c r="C10" s="39" t="s">
        <v>45</v>
      </c>
      <c r="D10" s="47" t="s">
        <v>142</v>
      </c>
      <c r="E10" s="3"/>
    </row>
  </sheetData>
  <hyperlinks>
    <hyperlink ref="E8" location="'N15 Joukkue ottelukaaviot'!H257" display="?" xr:uid="{783703EE-A957-4ECA-A262-A6CB52B66D5C}"/>
    <hyperlink ref="D7" location="'N15 Joukkue ottelukaaviot'!H211" display="?" xr:uid="{9FC1C3B1-015A-48F2-80E0-481575CB7E17}"/>
    <hyperlink ref="D9" location="'N15 Joukkue ottelukaaviot'!H234" display="?" xr:uid="{121A6FE8-F2E1-4F5D-83CB-EF2A8710071F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E3605-DC26-423C-B274-220EF0744251}">
  <dimension ref="A1:N276"/>
  <sheetViews>
    <sheetView workbookViewId="0"/>
  </sheetViews>
  <sheetFormatPr defaultColWidth="9.1796875" defaultRowHeight="14.5"/>
  <cols>
    <col min="1" max="1" width="2.81640625" style="57" customWidth="1"/>
    <col min="2" max="2" width="9.1796875" style="57"/>
    <col min="3" max="4" width="20.7265625" style="57" customWidth="1"/>
    <col min="5" max="5" width="1.7265625" style="57" customWidth="1"/>
    <col min="6" max="14" width="6.7265625" style="57" customWidth="1"/>
    <col min="15" max="16384" width="9.1796875" style="57"/>
  </cols>
  <sheetData>
    <row r="1" spans="1:14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>
      <c r="A2" s="56"/>
      <c r="B2" s="70"/>
      <c r="C2" s="71"/>
      <c r="D2" s="71"/>
      <c r="E2" s="71"/>
      <c r="F2" s="134" t="s">
        <v>48</v>
      </c>
      <c r="G2" s="150"/>
      <c r="H2" s="151" t="s">
        <v>18</v>
      </c>
      <c r="I2" s="152"/>
      <c r="J2" s="152"/>
      <c r="K2" s="152"/>
      <c r="L2" s="152"/>
      <c r="M2" s="152"/>
      <c r="N2" s="153"/>
    </row>
    <row r="3" spans="1:14">
      <c r="A3" s="56"/>
      <c r="B3" s="72"/>
      <c r="C3" s="73" t="s">
        <v>73</v>
      </c>
      <c r="D3" s="74"/>
      <c r="E3" s="75"/>
      <c r="F3" s="154" t="s">
        <v>49</v>
      </c>
      <c r="G3" s="155"/>
      <c r="H3" s="156" t="s">
        <v>5</v>
      </c>
      <c r="I3" s="157"/>
      <c r="J3" s="157"/>
      <c r="K3" s="157"/>
      <c r="L3" s="157"/>
      <c r="M3" s="157"/>
      <c r="N3" s="158"/>
    </row>
    <row r="4" spans="1:14">
      <c r="A4" s="56"/>
      <c r="B4" s="76"/>
      <c r="C4" s="77"/>
      <c r="D4" s="75"/>
      <c r="E4" s="75"/>
      <c r="F4" s="154" t="s">
        <v>50</v>
      </c>
      <c r="G4" s="155"/>
      <c r="H4" s="159" t="s">
        <v>96</v>
      </c>
      <c r="I4" s="160"/>
      <c r="J4" s="160"/>
      <c r="K4" s="160"/>
      <c r="L4" s="160"/>
      <c r="M4" s="160"/>
      <c r="N4" s="161"/>
    </row>
    <row r="5" spans="1:14" ht="15" thickBot="1">
      <c r="A5" s="56"/>
      <c r="B5" s="72"/>
      <c r="C5" s="74"/>
      <c r="D5" s="75"/>
      <c r="E5" s="75"/>
      <c r="F5" s="177" t="s">
        <v>51</v>
      </c>
      <c r="G5" s="178"/>
      <c r="H5" s="179">
        <v>45003</v>
      </c>
      <c r="I5" s="180"/>
      <c r="J5" s="181"/>
      <c r="K5" s="69" t="s">
        <v>52</v>
      </c>
      <c r="L5" s="182"/>
      <c r="M5" s="183"/>
      <c r="N5" s="184"/>
    </row>
    <row r="6" spans="1:14" ht="15" thickTop="1">
      <c r="A6" s="56"/>
      <c r="B6" s="78"/>
      <c r="C6" s="75"/>
      <c r="D6" s="75"/>
      <c r="E6" s="75"/>
      <c r="F6" s="79"/>
      <c r="G6" s="75"/>
      <c r="H6" s="75"/>
      <c r="I6" s="58"/>
      <c r="J6" s="58"/>
      <c r="K6" s="58"/>
      <c r="L6" s="58"/>
      <c r="M6" s="58"/>
      <c r="N6" s="80"/>
    </row>
    <row r="7" spans="1:14" ht="15" thickBot="1">
      <c r="A7" s="56"/>
      <c r="B7" s="81" t="s">
        <v>53</v>
      </c>
      <c r="C7" s="162" t="s">
        <v>47</v>
      </c>
      <c r="D7" s="163"/>
      <c r="E7" s="59"/>
      <c r="F7" s="110" t="s">
        <v>54</v>
      </c>
      <c r="G7" s="162" t="s">
        <v>92</v>
      </c>
      <c r="H7" s="164"/>
      <c r="I7" s="164"/>
      <c r="J7" s="164"/>
      <c r="K7" s="164"/>
      <c r="L7" s="164"/>
      <c r="M7" s="164"/>
      <c r="N7" s="130"/>
    </row>
    <row r="8" spans="1:14">
      <c r="A8" s="56"/>
      <c r="B8" s="82" t="s">
        <v>55</v>
      </c>
      <c r="C8" s="165" t="s">
        <v>162</v>
      </c>
      <c r="D8" s="166"/>
      <c r="E8" s="60"/>
      <c r="F8" s="83" t="s">
        <v>56</v>
      </c>
      <c r="G8" s="165" t="s">
        <v>164</v>
      </c>
      <c r="H8" s="167"/>
      <c r="I8" s="167"/>
      <c r="J8" s="167"/>
      <c r="K8" s="167"/>
      <c r="L8" s="167"/>
      <c r="M8" s="167"/>
      <c r="N8" s="168"/>
    </row>
    <row r="9" spans="1:14">
      <c r="A9" s="56"/>
      <c r="B9" s="84" t="s">
        <v>57</v>
      </c>
      <c r="C9" s="169" t="s">
        <v>163</v>
      </c>
      <c r="D9" s="170"/>
      <c r="E9" s="60"/>
      <c r="F9" s="61" t="s">
        <v>58</v>
      </c>
      <c r="G9" s="171" t="s">
        <v>165</v>
      </c>
      <c r="H9" s="142"/>
      <c r="I9" s="142"/>
      <c r="J9" s="142"/>
      <c r="K9" s="142"/>
      <c r="L9" s="142"/>
      <c r="M9" s="142"/>
      <c r="N9" s="143"/>
    </row>
    <row r="10" spans="1:14">
      <c r="A10" s="56"/>
      <c r="B10" s="172" t="s">
        <v>124</v>
      </c>
      <c r="C10" s="173"/>
      <c r="D10" s="174"/>
      <c r="E10" s="104"/>
      <c r="F10" s="175" t="s">
        <v>124</v>
      </c>
      <c r="G10" s="173"/>
      <c r="H10" s="173"/>
      <c r="I10" s="173"/>
      <c r="J10" s="173"/>
      <c r="K10" s="173"/>
      <c r="L10" s="173"/>
      <c r="M10" s="173"/>
      <c r="N10" s="176"/>
    </row>
    <row r="11" spans="1:14">
      <c r="A11" s="56"/>
      <c r="B11" s="101" t="s">
        <v>125</v>
      </c>
      <c r="C11" s="171" t="s">
        <v>162</v>
      </c>
      <c r="D11" s="142"/>
      <c r="E11" s="103"/>
      <c r="F11" s="102" t="s">
        <v>125</v>
      </c>
      <c r="G11" s="142" t="s">
        <v>164</v>
      </c>
      <c r="H11" s="142"/>
      <c r="I11" s="142"/>
      <c r="J11" s="142"/>
      <c r="K11" s="142"/>
      <c r="L11" s="142"/>
      <c r="M11" s="142"/>
      <c r="N11" s="143"/>
    </row>
    <row r="12" spans="1:14">
      <c r="A12" s="56"/>
      <c r="B12" s="102" t="s">
        <v>125</v>
      </c>
      <c r="C12" s="142" t="s">
        <v>163</v>
      </c>
      <c r="D12" s="142"/>
      <c r="E12" s="103"/>
      <c r="F12" s="102" t="s">
        <v>125</v>
      </c>
      <c r="G12" s="142" t="s">
        <v>165</v>
      </c>
      <c r="H12" s="142"/>
      <c r="I12" s="142"/>
      <c r="J12" s="142"/>
      <c r="K12" s="142"/>
      <c r="L12" s="142"/>
      <c r="M12" s="142"/>
      <c r="N12" s="143"/>
    </row>
    <row r="13" spans="1:14">
      <c r="A13" s="56"/>
      <c r="B13" s="76"/>
      <c r="C13" s="75"/>
      <c r="D13" s="75"/>
      <c r="E13" s="75"/>
      <c r="F13" s="79"/>
      <c r="G13" s="79"/>
      <c r="H13" s="79"/>
      <c r="I13" s="79"/>
      <c r="J13" s="75"/>
      <c r="K13" s="75"/>
      <c r="L13" s="75"/>
      <c r="M13" s="85"/>
      <c r="N13" s="86"/>
    </row>
    <row r="14" spans="1:14">
      <c r="A14" s="56"/>
      <c r="B14" s="100" t="s">
        <v>61</v>
      </c>
      <c r="C14" s="75"/>
      <c r="D14" s="75"/>
      <c r="E14" s="75"/>
      <c r="F14" s="61">
        <v>1</v>
      </c>
      <c r="G14" s="61">
        <v>2</v>
      </c>
      <c r="H14" s="61">
        <v>3</v>
      </c>
      <c r="I14" s="61">
        <v>4</v>
      </c>
      <c r="J14" s="61">
        <v>5</v>
      </c>
      <c r="K14" s="144" t="s">
        <v>2</v>
      </c>
      <c r="L14" s="145"/>
      <c r="M14" s="61" t="s">
        <v>62</v>
      </c>
      <c r="N14" s="87" t="s">
        <v>63</v>
      </c>
    </row>
    <row r="15" spans="1:14">
      <c r="A15" s="56"/>
      <c r="B15" s="88" t="s">
        <v>64</v>
      </c>
      <c r="C15" s="63" t="str">
        <f>IF(C8&gt;"",C8,"")</f>
        <v>Ylinen Sonja</v>
      </c>
      <c r="D15" s="63" t="str">
        <f>IF(G8&gt;"",G8,"")</f>
        <v>Hiekkanen Essi</v>
      </c>
      <c r="E15" s="64"/>
      <c r="F15" s="65">
        <v>2</v>
      </c>
      <c r="G15" s="65">
        <v>3</v>
      </c>
      <c r="H15" s="65">
        <v>3</v>
      </c>
      <c r="I15" s="65"/>
      <c r="J15" s="65"/>
      <c r="K15" s="66">
        <f>IF(ISBLANK(F15),"",COUNTIF(F15:J15,"&gt;=0"))</f>
        <v>3</v>
      </c>
      <c r="L15" s="66">
        <f>IF(ISBLANK(F15),"",(IF(LEFT(F15,1)="-",1,0)+IF(LEFT(G15,1)="-",1,0)+IF(LEFT(H15,1)="-",1,0)+IF(LEFT(I15,1)="-",1,0)+IF(LEFT(J15,1)="-",1,0)))</f>
        <v>0</v>
      </c>
      <c r="M15" s="67">
        <f t="shared" ref="M15:N19" si="0">IF(K15=3,1,"")</f>
        <v>1</v>
      </c>
      <c r="N15" s="67" t="str">
        <f t="shared" si="0"/>
        <v/>
      </c>
    </row>
    <row r="16" spans="1:14">
      <c r="A16" s="56"/>
      <c r="B16" s="88" t="s">
        <v>65</v>
      </c>
      <c r="C16" s="106" t="str">
        <f>IF(C9&gt;"",C9,"")</f>
        <v>Yang Yixin</v>
      </c>
      <c r="D16" s="63" t="str">
        <f>IF(G9&gt;"",G9,"")</f>
        <v>Kuhanen Elsa</v>
      </c>
      <c r="E16" s="64"/>
      <c r="F16" s="65">
        <v>6</v>
      </c>
      <c r="G16" s="65">
        <v>1</v>
      </c>
      <c r="H16" s="65">
        <v>2</v>
      </c>
      <c r="I16" s="65"/>
      <c r="J16" s="65"/>
      <c r="K16" s="66">
        <f>IF(ISBLANK(F16),"",COUNTIF(F16:J16,"&gt;=0"))</f>
        <v>3</v>
      </c>
      <c r="L16" s="66">
        <f>IF(ISBLANK(F16),"",(IF(LEFT(F16,1)="-",1,0)+IF(LEFT(G16,1)="-",1,0)+IF(LEFT(H16,1)="-",1,0)+IF(LEFT(I16,1)="-",1,0)+IF(LEFT(J16,1)="-",1,0)))</f>
        <v>0</v>
      </c>
      <c r="M16" s="67">
        <f t="shared" si="0"/>
        <v>1</v>
      </c>
      <c r="N16" s="67" t="str">
        <f t="shared" si="0"/>
        <v/>
      </c>
    </row>
    <row r="17" spans="1:14">
      <c r="A17" s="56"/>
      <c r="B17" s="105" t="s">
        <v>124</v>
      </c>
      <c r="C17" s="109" t="str">
        <f>IF(C11&gt;"",C11&amp;" / "&amp;C12,"")</f>
        <v>Ylinen Sonja / Yang Yixin</v>
      </c>
      <c r="D17" s="107" t="str">
        <f>IF(G11&gt;"",G11&amp;" / "&amp;G12,"")</f>
        <v>Hiekkanen Essi / Kuhanen Elsa</v>
      </c>
      <c r="E17" s="64"/>
      <c r="F17" s="65">
        <v>2</v>
      </c>
      <c r="G17" s="65">
        <v>3</v>
      </c>
      <c r="H17" s="65">
        <v>2</v>
      </c>
      <c r="I17" s="65"/>
      <c r="J17" s="65"/>
      <c r="K17" s="66">
        <f>IF(ISBLANK(F17),"",COUNTIF(F17:J17,"&gt;=0"))</f>
        <v>3</v>
      </c>
      <c r="L17" s="66">
        <f>IF(ISBLANK(F17),"",(IF(LEFT(F17,1)="-",1,0)+IF(LEFT(G17,1)="-",1,0)+IF(LEFT(H17,1)="-",1,0)+IF(LEFT(I17,1)="-",1,0)+IF(LEFT(J17,1)="-",1,0)))</f>
        <v>0</v>
      </c>
      <c r="M17" s="67">
        <f t="shared" si="0"/>
        <v>1</v>
      </c>
      <c r="N17" s="67" t="str">
        <f t="shared" si="0"/>
        <v/>
      </c>
    </row>
    <row r="18" spans="1:14">
      <c r="A18" s="56"/>
      <c r="B18" s="88" t="s">
        <v>67</v>
      </c>
      <c r="C18" s="108" t="str">
        <f>IF(C8&gt;"",C8,"")</f>
        <v>Ylinen Sonja</v>
      </c>
      <c r="D18" s="63" t="str">
        <f>IF(G9&gt;"",G9,"")</f>
        <v>Kuhanen Elsa</v>
      </c>
      <c r="E18" s="64"/>
      <c r="F18" s="65"/>
      <c r="G18" s="65"/>
      <c r="H18" s="65"/>
      <c r="I18" s="65"/>
      <c r="J18" s="65"/>
      <c r="K18" s="66" t="str">
        <f>IF(ISBLANK(F18),"",COUNTIF(F18:J18,"&gt;=0"))</f>
        <v/>
      </c>
      <c r="L18" s="66" t="str">
        <f>IF(ISBLANK(F18),"",(IF(LEFT(F18,1)="-",1,0)+IF(LEFT(G18,1)="-",1,0)+IF(LEFT(H18,1)="-",1,0)+IF(LEFT(I18,1)="-",1,0)+IF(LEFT(J18,1)="-",1,0)))</f>
        <v/>
      </c>
      <c r="M18" s="67" t="str">
        <f t="shared" si="0"/>
        <v/>
      </c>
      <c r="N18" s="67" t="str">
        <f t="shared" si="0"/>
        <v/>
      </c>
    </row>
    <row r="19" spans="1:14">
      <c r="A19" s="56"/>
      <c r="B19" s="88" t="s">
        <v>68</v>
      </c>
      <c r="C19" s="63" t="str">
        <f>IF(C9&gt;"",C9,"")</f>
        <v>Yang Yixin</v>
      </c>
      <c r="D19" s="63" t="str">
        <f>IF(G8&gt;"",G8,"")</f>
        <v>Hiekkanen Essi</v>
      </c>
      <c r="E19" s="64"/>
      <c r="F19" s="65"/>
      <c r="G19" s="65"/>
      <c r="H19" s="65"/>
      <c r="I19" s="65"/>
      <c r="J19" s="65"/>
      <c r="K19" s="66" t="str">
        <f>IF(ISBLANK(F19),"",COUNTIF(F19:J19,"&gt;=0"))</f>
        <v/>
      </c>
      <c r="L19" s="66" t="str">
        <f>IF(ISBLANK(F19),"",(IF(LEFT(F19,1)="-",1,0)+IF(LEFT(G19,1)="-",1,0)+IF(LEFT(H19,1)="-",1,0)+IF(LEFT(I19,1)="-",1,0)+IF(LEFT(J19,1)="-",1,0)))</f>
        <v/>
      </c>
      <c r="M19" s="67" t="str">
        <f t="shared" si="0"/>
        <v/>
      </c>
      <c r="N19" s="67" t="str">
        <f t="shared" si="0"/>
        <v/>
      </c>
    </row>
    <row r="20" spans="1:14">
      <c r="A20" s="56"/>
      <c r="B20" s="76"/>
      <c r="C20" s="75"/>
      <c r="D20" s="75"/>
      <c r="E20" s="75"/>
      <c r="F20" s="75"/>
      <c r="G20" s="75"/>
      <c r="H20" s="75"/>
      <c r="I20" s="146" t="s">
        <v>24</v>
      </c>
      <c r="J20" s="147"/>
      <c r="K20" s="68">
        <f>SUM(K15:K19)</f>
        <v>9</v>
      </c>
      <c r="L20" s="68">
        <f>SUM(L15:L19)</f>
        <v>0</v>
      </c>
      <c r="M20" s="68">
        <f>SUM(M15:M19)</f>
        <v>3</v>
      </c>
      <c r="N20" s="89">
        <f>SUM(N15:N19)</f>
        <v>0</v>
      </c>
    </row>
    <row r="21" spans="1:14">
      <c r="A21" s="56"/>
      <c r="B21" s="76" t="s">
        <v>69</v>
      </c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86"/>
    </row>
    <row r="22" spans="1:14">
      <c r="A22" s="56"/>
      <c r="B22" s="76" t="s">
        <v>70</v>
      </c>
      <c r="C22" s="75"/>
      <c r="D22" s="75" t="s">
        <v>71</v>
      </c>
      <c r="E22" s="75"/>
      <c r="F22" s="75"/>
      <c r="G22" s="75" t="s">
        <v>6</v>
      </c>
      <c r="H22" s="75"/>
      <c r="I22" s="75"/>
      <c r="J22" s="75" t="s">
        <v>72</v>
      </c>
      <c r="K22" s="75"/>
      <c r="L22" s="75"/>
      <c r="M22" s="75"/>
      <c r="N22" s="86"/>
    </row>
    <row r="23" spans="1:14" ht="15" thickBot="1">
      <c r="A23" s="56"/>
      <c r="B23" s="98"/>
      <c r="C23" s="99"/>
      <c r="D23" s="99"/>
      <c r="E23" s="99"/>
      <c r="F23" s="99"/>
      <c r="G23" s="99"/>
      <c r="H23" s="99"/>
      <c r="I23" s="99"/>
      <c r="J23" s="148" t="str">
        <f>IF(M20=3,C7,IF(N20=3,G7,""))</f>
        <v>PT Espoo 1</v>
      </c>
      <c r="K23" s="148"/>
      <c r="L23" s="148"/>
      <c r="M23" s="148"/>
      <c r="N23" s="149"/>
    </row>
    <row r="24" spans="1:14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</row>
    <row r="25" spans="1:14">
      <c r="A25" s="56"/>
      <c r="B25" s="70"/>
      <c r="C25" s="71"/>
      <c r="D25" s="71"/>
      <c r="E25" s="71"/>
      <c r="F25" s="134" t="s">
        <v>48</v>
      </c>
      <c r="G25" s="150"/>
      <c r="H25" s="151" t="s">
        <v>18</v>
      </c>
      <c r="I25" s="152"/>
      <c r="J25" s="152"/>
      <c r="K25" s="152"/>
      <c r="L25" s="152"/>
      <c r="M25" s="152"/>
      <c r="N25" s="153"/>
    </row>
    <row r="26" spans="1:14">
      <c r="A26" s="56"/>
      <c r="B26" s="72"/>
      <c r="C26" s="73" t="s">
        <v>73</v>
      </c>
      <c r="D26" s="74"/>
      <c r="E26" s="75"/>
      <c r="F26" s="154" t="s">
        <v>49</v>
      </c>
      <c r="G26" s="155"/>
      <c r="H26" s="156" t="s">
        <v>5</v>
      </c>
      <c r="I26" s="157"/>
      <c r="J26" s="157"/>
      <c r="K26" s="157"/>
      <c r="L26" s="157"/>
      <c r="M26" s="157"/>
      <c r="N26" s="158"/>
    </row>
    <row r="27" spans="1:14">
      <c r="A27" s="56"/>
      <c r="B27" s="76"/>
      <c r="C27" s="77"/>
      <c r="D27" s="75"/>
      <c r="E27" s="75"/>
      <c r="F27" s="154" t="s">
        <v>50</v>
      </c>
      <c r="G27" s="155"/>
      <c r="H27" s="159" t="s">
        <v>97</v>
      </c>
      <c r="I27" s="160"/>
      <c r="J27" s="160"/>
      <c r="K27" s="160"/>
      <c r="L27" s="160"/>
      <c r="M27" s="160"/>
      <c r="N27" s="161"/>
    </row>
    <row r="28" spans="1:14" ht="15" thickBot="1">
      <c r="A28" s="56"/>
      <c r="B28" s="72"/>
      <c r="C28" s="74"/>
      <c r="D28" s="75"/>
      <c r="E28" s="75"/>
      <c r="F28" s="177" t="s">
        <v>51</v>
      </c>
      <c r="G28" s="178"/>
      <c r="H28" s="179">
        <v>45003</v>
      </c>
      <c r="I28" s="180"/>
      <c r="J28" s="181"/>
      <c r="K28" s="69" t="s">
        <v>52</v>
      </c>
      <c r="L28" s="182"/>
      <c r="M28" s="183"/>
      <c r="N28" s="184"/>
    </row>
    <row r="29" spans="1:14" ht="15" thickTop="1">
      <c r="A29" s="56"/>
      <c r="B29" s="78"/>
      <c r="C29" s="75"/>
      <c r="D29" s="75"/>
      <c r="E29" s="75"/>
      <c r="F29" s="79"/>
      <c r="G29" s="75"/>
      <c r="H29" s="75"/>
      <c r="I29" s="58"/>
      <c r="J29" s="58"/>
      <c r="K29" s="58"/>
      <c r="L29" s="58"/>
      <c r="M29" s="58"/>
      <c r="N29" s="80"/>
    </row>
    <row r="30" spans="1:14" ht="15" thickBot="1">
      <c r="A30" s="56"/>
      <c r="B30" s="81" t="s">
        <v>53</v>
      </c>
      <c r="C30" s="162" t="s">
        <v>177</v>
      </c>
      <c r="D30" s="163"/>
      <c r="E30" s="59"/>
      <c r="F30" s="110" t="s">
        <v>54</v>
      </c>
      <c r="G30" s="162" t="s">
        <v>92</v>
      </c>
      <c r="H30" s="164"/>
      <c r="I30" s="164"/>
      <c r="J30" s="164"/>
      <c r="K30" s="164"/>
      <c r="L30" s="164"/>
      <c r="M30" s="164"/>
      <c r="N30" s="130"/>
    </row>
    <row r="31" spans="1:14">
      <c r="A31" s="56"/>
      <c r="B31" s="82" t="s">
        <v>55</v>
      </c>
      <c r="C31" s="165" t="s">
        <v>178</v>
      </c>
      <c r="D31" s="166"/>
      <c r="E31" s="60"/>
      <c r="F31" s="83" t="s">
        <v>56</v>
      </c>
      <c r="G31" s="165" t="s">
        <v>164</v>
      </c>
      <c r="H31" s="167"/>
      <c r="I31" s="167"/>
      <c r="J31" s="167"/>
      <c r="K31" s="167"/>
      <c r="L31" s="167"/>
      <c r="M31" s="167"/>
      <c r="N31" s="168"/>
    </row>
    <row r="32" spans="1:14">
      <c r="A32" s="56"/>
      <c r="B32" s="84" t="s">
        <v>57</v>
      </c>
      <c r="C32" s="169" t="s">
        <v>179</v>
      </c>
      <c r="D32" s="170"/>
      <c r="E32" s="60"/>
      <c r="F32" s="61" t="s">
        <v>58</v>
      </c>
      <c r="G32" s="171" t="s">
        <v>165</v>
      </c>
      <c r="H32" s="142"/>
      <c r="I32" s="142"/>
      <c r="J32" s="142"/>
      <c r="K32" s="142"/>
      <c r="L32" s="142"/>
      <c r="M32" s="142"/>
      <c r="N32" s="143"/>
    </row>
    <row r="33" spans="1:14" ht="15" thickBot="1">
      <c r="A33" s="56"/>
      <c r="B33" s="172" t="s">
        <v>124</v>
      </c>
      <c r="C33" s="173"/>
      <c r="D33" s="174"/>
      <c r="E33" s="104"/>
      <c r="F33" s="175" t="s">
        <v>124</v>
      </c>
      <c r="G33" s="173"/>
      <c r="H33" s="173"/>
      <c r="I33" s="173"/>
      <c r="J33" s="173"/>
      <c r="K33" s="173"/>
      <c r="L33" s="173"/>
      <c r="M33" s="173"/>
      <c r="N33" s="176"/>
    </row>
    <row r="34" spans="1:14">
      <c r="A34" s="56"/>
      <c r="B34" s="101" t="s">
        <v>125</v>
      </c>
      <c r="C34" s="165" t="s">
        <v>178</v>
      </c>
      <c r="D34" s="166"/>
      <c r="E34" s="103"/>
      <c r="F34" s="102" t="s">
        <v>125</v>
      </c>
      <c r="G34" s="165" t="s">
        <v>164</v>
      </c>
      <c r="H34" s="167"/>
      <c r="I34" s="167"/>
      <c r="J34" s="167"/>
      <c r="K34" s="167"/>
      <c r="L34" s="167"/>
      <c r="M34" s="167"/>
      <c r="N34" s="168"/>
    </row>
    <row r="35" spans="1:14">
      <c r="A35" s="56"/>
      <c r="B35" s="102" t="s">
        <v>125</v>
      </c>
      <c r="C35" s="169" t="s">
        <v>179</v>
      </c>
      <c r="D35" s="170"/>
      <c r="E35" s="103"/>
      <c r="F35" s="102" t="s">
        <v>125</v>
      </c>
      <c r="G35" s="171" t="s">
        <v>165</v>
      </c>
      <c r="H35" s="142"/>
      <c r="I35" s="142"/>
      <c r="J35" s="142"/>
      <c r="K35" s="142"/>
      <c r="L35" s="142"/>
      <c r="M35" s="142"/>
      <c r="N35" s="143"/>
    </row>
    <row r="36" spans="1:14">
      <c r="A36" s="56"/>
      <c r="B36" s="76"/>
      <c r="C36" s="75"/>
      <c r="D36" s="75"/>
      <c r="E36" s="75"/>
      <c r="F36" s="79"/>
      <c r="G36" s="79"/>
      <c r="H36" s="79"/>
      <c r="I36" s="79"/>
      <c r="J36" s="75"/>
      <c r="K36" s="75"/>
      <c r="L36" s="75"/>
      <c r="M36" s="85"/>
      <c r="N36" s="86"/>
    </row>
    <row r="37" spans="1:14">
      <c r="A37" s="56"/>
      <c r="B37" s="100" t="s">
        <v>61</v>
      </c>
      <c r="C37" s="75"/>
      <c r="D37" s="75"/>
      <c r="E37" s="75"/>
      <c r="F37" s="61">
        <v>1</v>
      </c>
      <c r="G37" s="61">
        <v>2</v>
      </c>
      <c r="H37" s="61">
        <v>3</v>
      </c>
      <c r="I37" s="61">
        <v>4</v>
      </c>
      <c r="J37" s="61">
        <v>5</v>
      </c>
      <c r="K37" s="144" t="s">
        <v>2</v>
      </c>
      <c r="L37" s="145"/>
      <c r="M37" s="61" t="s">
        <v>62</v>
      </c>
      <c r="N37" s="87" t="s">
        <v>63</v>
      </c>
    </row>
    <row r="38" spans="1:14">
      <c r="A38" s="56"/>
      <c r="B38" s="88" t="s">
        <v>64</v>
      </c>
      <c r="C38" s="63" t="str">
        <f>IF(C31&gt;"",C31,"")</f>
        <v>Vuorinen Sohvi</v>
      </c>
      <c r="D38" s="63" t="str">
        <f>IF(G31&gt;"",G31,"")</f>
        <v>Hiekkanen Essi</v>
      </c>
      <c r="E38" s="64"/>
      <c r="F38" s="65">
        <v>-7</v>
      </c>
      <c r="G38" s="65">
        <v>-5</v>
      </c>
      <c r="H38" s="65">
        <v>-3</v>
      </c>
      <c r="I38" s="65"/>
      <c r="J38" s="65"/>
      <c r="K38" s="66">
        <f>IF(ISBLANK(F38),"",COUNTIF(F38:J38,"&gt;=0"))</f>
        <v>0</v>
      </c>
      <c r="L38" s="66">
        <f>IF(ISBLANK(F38),"",(IF(LEFT(F38,1)="-",1,0)+IF(LEFT(G38,1)="-",1,0)+IF(LEFT(H38,1)="-",1,0)+IF(LEFT(I38,1)="-",1,0)+IF(LEFT(J38,1)="-",1,0)))</f>
        <v>3</v>
      </c>
      <c r="M38" s="67" t="str">
        <f t="shared" ref="M38:M42" si="1">IF(K38=3,1,"")</f>
        <v/>
      </c>
      <c r="N38" s="67">
        <f t="shared" ref="N38:N42" si="2">IF(L38=3,1,"")</f>
        <v>1</v>
      </c>
    </row>
    <row r="39" spans="1:14">
      <c r="A39" s="56"/>
      <c r="B39" s="88" t="s">
        <v>65</v>
      </c>
      <c r="C39" s="106" t="str">
        <f>IF(C32&gt;"",C32,"")</f>
        <v>Saarto Viola</v>
      </c>
      <c r="D39" s="63" t="str">
        <f>IF(G32&gt;"",G32,"")</f>
        <v>Kuhanen Elsa</v>
      </c>
      <c r="E39" s="64"/>
      <c r="F39" s="65">
        <v>-5</v>
      </c>
      <c r="G39" s="65">
        <v>-1</v>
      </c>
      <c r="H39" s="65">
        <v>-3</v>
      </c>
      <c r="I39" s="65"/>
      <c r="J39" s="65"/>
      <c r="K39" s="66">
        <f>IF(ISBLANK(F39),"",COUNTIF(F39:J39,"&gt;=0"))</f>
        <v>0</v>
      </c>
      <c r="L39" s="66">
        <f>IF(ISBLANK(F39),"",(IF(LEFT(F39,1)="-",1,0)+IF(LEFT(G39,1)="-",1,0)+IF(LEFT(H39,1)="-",1,0)+IF(LEFT(I39,1)="-",1,0)+IF(LEFT(J39,1)="-",1,0)))</f>
        <v>3</v>
      </c>
      <c r="M39" s="67" t="str">
        <f t="shared" si="1"/>
        <v/>
      </c>
      <c r="N39" s="67">
        <f t="shared" si="2"/>
        <v>1</v>
      </c>
    </row>
    <row r="40" spans="1:14">
      <c r="A40" s="56"/>
      <c r="B40" s="105" t="s">
        <v>124</v>
      </c>
      <c r="C40" s="109" t="str">
        <f>IF(C34&gt;"",C34&amp;" / "&amp;C35,"")</f>
        <v>Vuorinen Sohvi / Saarto Viola</v>
      </c>
      <c r="D40" s="107" t="str">
        <f>IF(G34&gt;"",G34&amp;" / "&amp;G35,"")</f>
        <v>Hiekkanen Essi / Kuhanen Elsa</v>
      </c>
      <c r="E40" s="64"/>
      <c r="F40" s="65">
        <v>-2</v>
      </c>
      <c r="G40" s="65">
        <v>-7</v>
      </c>
      <c r="H40" s="65">
        <v>9</v>
      </c>
      <c r="I40" s="65">
        <v>-7</v>
      </c>
      <c r="J40" s="65"/>
      <c r="K40" s="66">
        <f>IF(ISBLANK(F40),"",COUNTIF(F40:J40,"&gt;=0"))</f>
        <v>1</v>
      </c>
      <c r="L40" s="66">
        <f>IF(ISBLANK(F40),"",(IF(LEFT(F40,1)="-",1,0)+IF(LEFT(G40,1)="-",1,0)+IF(LEFT(H40,1)="-",1,0)+IF(LEFT(I40,1)="-",1,0)+IF(LEFT(J40,1)="-",1,0)))</f>
        <v>3</v>
      </c>
      <c r="M40" s="67" t="str">
        <f t="shared" si="1"/>
        <v/>
      </c>
      <c r="N40" s="67">
        <f t="shared" si="2"/>
        <v>1</v>
      </c>
    </row>
    <row r="41" spans="1:14">
      <c r="A41" s="56"/>
      <c r="B41" s="88" t="s">
        <v>67</v>
      </c>
      <c r="C41" s="108" t="str">
        <f>IF(C31&gt;"",C31,"")</f>
        <v>Vuorinen Sohvi</v>
      </c>
      <c r="D41" s="63" t="str">
        <f>IF(G32&gt;"",G32,"")</f>
        <v>Kuhanen Elsa</v>
      </c>
      <c r="E41" s="64"/>
      <c r="F41" s="65"/>
      <c r="G41" s="65"/>
      <c r="H41" s="65"/>
      <c r="I41" s="65"/>
      <c r="J41" s="65"/>
      <c r="K41" s="66" t="str">
        <f>IF(ISBLANK(F41),"",COUNTIF(F41:J41,"&gt;=0"))</f>
        <v/>
      </c>
      <c r="L41" s="66" t="str">
        <f>IF(ISBLANK(F41),"",(IF(LEFT(F41,1)="-",1,0)+IF(LEFT(G41,1)="-",1,0)+IF(LEFT(H41,1)="-",1,0)+IF(LEFT(I41,1)="-",1,0)+IF(LEFT(J41,1)="-",1,0)))</f>
        <v/>
      </c>
      <c r="M41" s="67" t="str">
        <f t="shared" si="1"/>
        <v/>
      </c>
      <c r="N41" s="67" t="str">
        <f t="shared" si="2"/>
        <v/>
      </c>
    </row>
    <row r="42" spans="1:14">
      <c r="A42" s="56"/>
      <c r="B42" s="88" t="s">
        <v>68</v>
      </c>
      <c r="C42" s="63" t="str">
        <f>IF(C32&gt;"",C32,"")</f>
        <v>Saarto Viola</v>
      </c>
      <c r="D42" s="63" t="str">
        <f>IF(G31&gt;"",G31,"")</f>
        <v>Hiekkanen Essi</v>
      </c>
      <c r="E42" s="64"/>
      <c r="F42" s="65"/>
      <c r="G42" s="65"/>
      <c r="H42" s="65"/>
      <c r="I42" s="65"/>
      <c r="J42" s="65"/>
      <c r="K42" s="66" t="str">
        <f>IF(ISBLANK(F42),"",COUNTIF(F42:J42,"&gt;=0"))</f>
        <v/>
      </c>
      <c r="L42" s="66" t="str">
        <f>IF(ISBLANK(F42),"",(IF(LEFT(F42,1)="-",1,0)+IF(LEFT(G42,1)="-",1,0)+IF(LEFT(H42,1)="-",1,0)+IF(LEFT(I42,1)="-",1,0)+IF(LEFT(J42,1)="-",1,0)))</f>
        <v/>
      </c>
      <c r="M42" s="67" t="str">
        <f t="shared" si="1"/>
        <v/>
      </c>
      <c r="N42" s="67" t="str">
        <f t="shared" si="2"/>
        <v/>
      </c>
    </row>
    <row r="43" spans="1:14">
      <c r="A43" s="56"/>
      <c r="B43" s="76"/>
      <c r="C43" s="75"/>
      <c r="D43" s="75"/>
      <c r="E43" s="75"/>
      <c r="F43" s="75"/>
      <c r="G43" s="75"/>
      <c r="H43" s="75"/>
      <c r="I43" s="146" t="s">
        <v>24</v>
      </c>
      <c r="J43" s="147"/>
      <c r="K43" s="68">
        <f>SUM(K38:K42)</f>
        <v>1</v>
      </c>
      <c r="L43" s="68">
        <f>SUM(L38:L42)</f>
        <v>9</v>
      </c>
      <c r="M43" s="68">
        <f>SUM(M38:M42)</f>
        <v>0</v>
      </c>
      <c r="N43" s="89">
        <f>SUM(N38:N42)</f>
        <v>3</v>
      </c>
    </row>
    <row r="44" spans="1:14">
      <c r="A44" s="56"/>
      <c r="B44" s="76" t="s">
        <v>69</v>
      </c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86"/>
    </row>
    <row r="45" spans="1:14">
      <c r="A45" s="56"/>
      <c r="B45" s="76" t="s">
        <v>70</v>
      </c>
      <c r="C45" s="75"/>
      <c r="D45" s="75" t="s">
        <v>71</v>
      </c>
      <c r="E45" s="75"/>
      <c r="F45" s="75"/>
      <c r="G45" s="75" t="s">
        <v>6</v>
      </c>
      <c r="H45" s="75"/>
      <c r="I45" s="75"/>
      <c r="J45" s="75" t="s">
        <v>72</v>
      </c>
      <c r="K45" s="75"/>
      <c r="L45" s="75"/>
      <c r="M45" s="75"/>
      <c r="N45" s="86"/>
    </row>
    <row r="46" spans="1:14" ht="15" thickBot="1">
      <c r="A46" s="56"/>
      <c r="B46" s="98"/>
      <c r="C46" s="99"/>
      <c r="D46" s="99"/>
      <c r="E46" s="99"/>
      <c r="F46" s="99"/>
      <c r="G46" s="99"/>
      <c r="H46" s="99"/>
      <c r="I46" s="99"/>
      <c r="J46" s="148" t="str">
        <f>IF(M43=3,C30,IF(N43=3,G30,""))</f>
        <v>PT Jyväskylä</v>
      </c>
      <c r="K46" s="148"/>
      <c r="L46" s="148"/>
      <c r="M46" s="148"/>
      <c r="N46" s="149"/>
    </row>
    <row r="47" spans="1:14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</row>
    <row r="48" spans="1:14">
      <c r="A48" s="56"/>
      <c r="B48" s="70"/>
      <c r="C48" s="71"/>
      <c r="D48" s="71"/>
      <c r="E48" s="71"/>
      <c r="F48" s="134" t="s">
        <v>48</v>
      </c>
      <c r="G48" s="150"/>
      <c r="H48" s="151" t="s">
        <v>18</v>
      </c>
      <c r="I48" s="152"/>
      <c r="J48" s="152"/>
      <c r="K48" s="152"/>
      <c r="L48" s="152"/>
      <c r="M48" s="152"/>
      <c r="N48" s="153"/>
    </row>
    <row r="49" spans="1:14">
      <c r="A49" s="56"/>
      <c r="B49" s="72"/>
      <c r="C49" s="73" t="s">
        <v>73</v>
      </c>
      <c r="D49" s="74"/>
      <c r="E49" s="75"/>
      <c r="F49" s="154" t="s">
        <v>49</v>
      </c>
      <c r="G49" s="155"/>
      <c r="H49" s="156" t="s">
        <v>5</v>
      </c>
      <c r="I49" s="157"/>
      <c r="J49" s="157"/>
      <c r="K49" s="157"/>
      <c r="L49" s="157"/>
      <c r="M49" s="157"/>
      <c r="N49" s="158"/>
    </row>
    <row r="50" spans="1:14">
      <c r="A50" s="56"/>
      <c r="B50" s="76"/>
      <c r="C50" s="77"/>
      <c r="D50" s="75"/>
      <c r="E50" s="75"/>
      <c r="F50" s="154" t="s">
        <v>50</v>
      </c>
      <c r="G50" s="155"/>
      <c r="H50" s="159" t="s">
        <v>98</v>
      </c>
      <c r="I50" s="160"/>
      <c r="J50" s="160"/>
      <c r="K50" s="160"/>
      <c r="L50" s="160"/>
      <c r="M50" s="160"/>
      <c r="N50" s="161"/>
    </row>
    <row r="51" spans="1:14" ht="15" thickBot="1">
      <c r="A51" s="56"/>
      <c r="B51" s="72"/>
      <c r="C51" s="74"/>
      <c r="D51" s="75"/>
      <c r="E51" s="75"/>
      <c r="F51" s="177" t="s">
        <v>51</v>
      </c>
      <c r="G51" s="178"/>
      <c r="H51" s="179">
        <v>45003</v>
      </c>
      <c r="I51" s="180"/>
      <c r="J51" s="181"/>
      <c r="K51" s="69" t="s">
        <v>52</v>
      </c>
      <c r="L51" s="182"/>
      <c r="M51" s="183"/>
      <c r="N51" s="184"/>
    </row>
    <row r="52" spans="1:14" ht="15" thickTop="1">
      <c r="A52" s="56"/>
      <c r="B52" s="78"/>
      <c r="C52" s="75"/>
      <c r="D52" s="75"/>
      <c r="E52" s="75"/>
      <c r="F52" s="79"/>
      <c r="G52" s="75"/>
      <c r="H52" s="75"/>
      <c r="I52" s="58"/>
      <c r="J52" s="58"/>
      <c r="K52" s="58"/>
      <c r="L52" s="58"/>
      <c r="M52" s="58"/>
      <c r="N52" s="80"/>
    </row>
    <row r="53" spans="1:14" ht="15" thickBot="1">
      <c r="A53" s="56"/>
      <c r="B53" s="81" t="s">
        <v>53</v>
      </c>
      <c r="C53" s="162" t="s">
        <v>47</v>
      </c>
      <c r="D53" s="163"/>
      <c r="E53" s="59"/>
      <c r="F53" s="110" t="s">
        <v>54</v>
      </c>
      <c r="G53" s="162" t="s">
        <v>110</v>
      </c>
      <c r="H53" s="164"/>
      <c r="I53" s="164"/>
      <c r="J53" s="164"/>
      <c r="K53" s="164"/>
      <c r="L53" s="164"/>
      <c r="M53" s="164"/>
      <c r="N53" s="130"/>
    </row>
    <row r="54" spans="1:14">
      <c r="A54" s="56"/>
      <c r="B54" s="82" t="s">
        <v>55</v>
      </c>
      <c r="C54" s="165" t="s">
        <v>163</v>
      </c>
      <c r="D54" s="166"/>
      <c r="E54" s="60"/>
      <c r="F54" s="83" t="s">
        <v>56</v>
      </c>
      <c r="G54" s="165" t="s">
        <v>178</v>
      </c>
      <c r="H54" s="167"/>
      <c r="I54" s="167"/>
      <c r="J54" s="167"/>
      <c r="K54" s="167"/>
      <c r="L54" s="167"/>
      <c r="M54" s="167"/>
      <c r="N54" s="168"/>
    </row>
    <row r="55" spans="1:14">
      <c r="A55" s="56"/>
      <c r="B55" s="84" t="s">
        <v>57</v>
      </c>
      <c r="C55" s="169" t="s">
        <v>162</v>
      </c>
      <c r="D55" s="170"/>
      <c r="E55" s="60"/>
      <c r="F55" s="61" t="s">
        <v>58</v>
      </c>
      <c r="G55" s="171" t="s">
        <v>179</v>
      </c>
      <c r="H55" s="142"/>
      <c r="I55" s="142"/>
      <c r="J55" s="142"/>
      <c r="K55" s="142"/>
      <c r="L55" s="142"/>
      <c r="M55" s="142"/>
      <c r="N55" s="143"/>
    </row>
    <row r="56" spans="1:14" ht="15" thickBot="1">
      <c r="A56" s="56"/>
      <c r="B56" s="172" t="s">
        <v>124</v>
      </c>
      <c r="C56" s="173"/>
      <c r="D56" s="174"/>
      <c r="E56" s="104"/>
      <c r="F56" s="175" t="s">
        <v>124</v>
      </c>
      <c r="G56" s="173"/>
      <c r="H56" s="173"/>
      <c r="I56" s="173"/>
      <c r="J56" s="173"/>
      <c r="K56" s="173"/>
      <c r="L56" s="173"/>
      <c r="M56" s="173"/>
      <c r="N56" s="176"/>
    </row>
    <row r="57" spans="1:14">
      <c r="A57" s="56"/>
      <c r="B57" s="101" t="s">
        <v>125</v>
      </c>
      <c r="C57" s="165" t="s">
        <v>163</v>
      </c>
      <c r="D57" s="166"/>
      <c r="E57" s="103"/>
      <c r="F57" s="102" t="s">
        <v>125</v>
      </c>
      <c r="G57" s="165" t="s">
        <v>178</v>
      </c>
      <c r="H57" s="167"/>
      <c r="I57" s="167"/>
      <c r="J57" s="167"/>
      <c r="K57" s="167"/>
      <c r="L57" s="167"/>
      <c r="M57" s="167"/>
      <c r="N57" s="168"/>
    </row>
    <row r="58" spans="1:14">
      <c r="A58" s="56"/>
      <c r="B58" s="102" t="s">
        <v>125</v>
      </c>
      <c r="C58" s="169" t="s">
        <v>162</v>
      </c>
      <c r="D58" s="170"/>
      <c r="E58" s="103"/>
      <c r="F58" s="102" t="s">
        <v>125</v>
      </c>
      <c r="G58" s="171" t="s">
        <v>179</v>
      </c>
      <c r="H58" s="142"/>
      <c r="I58" s="142"/>
      <c r="J58" s="142"/>
      <c r="K58" s="142"/>
      <c r="L58" s="142"/>
      <c r="M58" s="142"/>
      <c r="N58" s="143"/>
    </row>
    <row r="59" spans="1:14">
      <c r="A59" s="56"/>
      <c r="B59" s="76"/>
      <c r="C59" s="75"/>
      <c r="D59" s="75"/>
      <c r="E59" s="75"/>
      <c r="F59" s="79"/>
      <c r="G59" s="79"/>
      <c r="H59" s="79"/>
      <c r="I59" s="79"/>
      <c r="J59" s="75"/>
      <c r="K59" s="75"/>
      <c r="L59" s="75"/>
      <c r="M59" s="85"/>
      <c r="N59" s="86"/>
    </row>
    <row r="60" spans="1:14">
      <c r="A60" s="56"/>
      <c r="B60" s="100" t="s">
        <v>61</v>
      </c>
      <c r="C60" s="75"/>
      <c r="D60" s="75"/>
      <c r="E60" s="75"/>
      <c r="F60" s="61">
        <v>1</v>
      </c>
      <c r="G60" s="61">
        <v>2</v>
      </c>
      <c r="H60" s="61">
        <v>3</v>
      </c>
      <c r="I60" s="61">
        <v>4</v>
      </c>
      <c r="J60" s="61">
        <v>5</v>
      </c>
      <c r="K60" s="144" t="s">
        <v>2</v>
      </c>
      <c r="L60" s="145"/>
      <c r="M60" s="61" t="s">
        <v>62</v>
      </c>
      <c r="N60" s="87" t="s">
        <v>63</v>
      </c>
    </row>
    <row r="61" spans="1:14">
      <c r="A61" s="56"/>
      <c r="B61" s="88" t="s">
        <v>64</v>
      </c>
      <c r="C61" s="63" t="str">
        <f>IF(C54&gt;"",C54,"")</f>
        <v>Yang Yixin</v>
      </c>
      <c r="D61" s="63" t="str">
        <f>IF(G54&gt;"",G54,"")</f>
        <v>Vuorinen Sohvi</v>
      </c>
      <c r="E61" s="64"/>
      <c r="F61" s="65">
        <v>1</v>
      </c>
      <c r="G61" s="65">
        <v>5</v>
      </c>
      <c r="H61" s="65">
        <v>1</v>
      </c>
      <c r="I61" s="65"/>
      <c r="J61" s="65"/>
      <c r="K61" s="66">
        <f>IF(ISBLANK(F61),"",COUNTIF(F61:J61,"&gt;=0"))</f>
        <v>3</v>
      </c>
      <c r="L61" s="66">
        <f>IF(ISBLANK(F61),"",(IF(LEFT(F61,1)="-",1,0)+IF(LEFT(G61,1)="-",1,0)+IF(LEFT(H61,1)="-",1,0)+IF(LEFT(I61,1)="-",1,0)+IF(LEFT(J61,1)="-",1,0)))</f>
        <v>0</v>
      </c>
      <c r="M61" s="67">
        <f t="shared" ref="M61:M65" si="3">IF(K61=3,1,"")</f>
        <v>1</v>
      </c>
      <c r="N61" s="67" t="str">
        <f t="shared" ref="N61:N65" si="4">IF(L61=3,1,"")</f>
        <v/>
      </c>
    </row>
    <row r="62" spans="1:14">
      <c r="A62" s="56"/>
      <c r="B62" s="88" t="s">
        <v>65</v>
      </c>
      <c r="C62" s="106" t="str">
        <f>IF(C55&gt;"",C55,"")</f>
        <v>Ylinen Sonja</v>
      </c>
      <c r="D62" s="63" t="str">
        <f>IF(G55&gt;"",G55,"")</f>
        <v>Saarto Viola</v>
      </c>
      <c r="E62" s="64"/>
      <c r="F62" s="65">
        <v>2</v>
      </c>
      <c r="G62" s="65">
        <v>1</v>
      </c>
      <c r="H62" s="65">
        <v>4</v>
      </c>
      <c r="I62" s="65"/>
      <c r="J62" s="65"/>
      <c r="K62" s="66">
        <f>IF(ISBLANK(F62),"",COUNTIF(F62:J62,"&gt;=0"))</f>
        <v>3</v>
      </c>
      <c r="L62" s="66">
        <f>IF(ISBLANK(F62),"",(IF(LEFT(F62,1)="-",1,0)+IF(LEFT(G62,1)="-",1,0)+IF(LEFT(H62,1)="-",1,0)+IF(LEFT(I62,1)="-",1,0)+IF(LEFT(J62,1)="-",1,0)))</f>
        <v>0</v>
      </c>
      <c r="M62" s="67">
        <f t="shared" si="3"/>
        <v>1</v>
      </c>
      <c r="N62" s="67" t="str">
        <f t="shared" si="4"/>
        <v/>
      </c>
    </row>
    <row r="63" spans="1:14">
      <c r="A63" s="56"/>
      <c r="B63" s="105" t="s">
        <v>124</v>
      </c>
      <c r="C63" s="109" t="str">
        <f>IF(C57&gt;"",C57&amp;" / "&amp;C58,"")</f>
        <v>Yang Yixin / Ylinen Sonja</v>
      </c>
      <c r="D63" s="107" t="str">
        <f>IF(G57&gt;"",G57&amp;" / "&amp;G58,"")</f>
        <v>Vuorinen Sohvi / Saarto Viola</v>
      </c>
      <c r="E63" s="64"/>
      <c r="F63" s="65">
        <v>5</v>
      </c>
      <c r="G63" s="65">
        <v>1</v>
      </c>
      <c r="H63" s="65">
        <v>5</v>
      </c>
      <c r="I63" s="65"/>
      <c r="J63" s="65"/>
      <c r="K63" s="66">
        <f>IF(ISBLANK(F63),"",COUNTIF(F63:J63,"&gt;=0"))</f>
        <v>3</v>
      </c>
      <c r="L63" s="66">
        <f>IF(ISBLANK(F63),"",(IF(LEFT(F63,1)="-",1,0)+IF(LEFT(G63,1)="-",1,0)+IF(LEFT(H63,1)="-",1,0)+IF(LEFT(I63,1)="-",1,0)+IF(LEFT(J63,1)="-",1,0)))</f>
        <v>0</v>
      </c>
      <c r="M63" s="67">
        <f t="shared" si="3"/>
        <v>1</v>
      </c>
      <c r="N63" s="67" t="str">
        <f t="shared" si="4"/>
        <v/>
      </c>
    </row>
    <row r="64" spans="1:14">
      <c r="A64" s="56"/>
      <c r="B64" s="88" t="s">
        <v>67</v>
      </c>
      <c r="C64" s="108" t="str">
        <f>IF(C54&gt;"",C54,"")</f>
        <v>Yang Yixin</v>
      </c>
      <c r="D64" s="63" t="str">
        <f>IF(G55&gt;"",G55,"")</f>
        <v>Saarto Viola</v>
      </c>
      <c r="E64" s="64"/>
      <c r="F64" s="65"/>
      <c r="G64" s="65"/>
      <c r="H64" s="65"/>
      <c r="I64" s="65"/>
      <c r="J64" s="65"/>
      <c r="K64" s="66" t="str">
        <f>IF(ISBLANK(F64),"",COUNTIF(F64:J64,"&gt;=0"))</f>
        <v/>
      </c>
      <c r="L64" s="66" t="str">
        <f>IF(ISBLANK(F64),"",(IF(LEFT(F64,1)="-",1,0)+IF(LEFT(G64,1)="-",1,0)+IF(LEFT(H64,1)="-",1,0)+IF(LEFT(I64,1)="-",1,0)+IF(LEFT(J64,1)="-",1,0)))</f>
        <v/>
      </c>
      <c r="M64" s="67" t="str">
        <f t="shared" si="3"/>
        <v/>
      </c>
      <c r="N64" s="67" t="str">
        <f t="shared" si="4"/>
        <v/>
      </c>
    </row>
    <row r="65" spans="1:14">
      <c r="A65" s="56"/>
      <c r="B65" s="88" t="s">
        <v>68</v>
      </c>
      <c r="C65" s="63" t="str">
        <f>IF(C55&gt;"",C55,"")</f>
        <v>Ylinen Sonja</v>
      </c>
      <c r="D65" s="63" t="str">
        <f>IF(G54&gt;"",G54,"")</f>
        <v>Vuorinen Sohvi</v>
      </c>
      <c r="E65" s="64"/>
      <c r="F65" s="65"/>
      <c r="G65" s="65"/>
      <c r="H65" s="65"/>
      <c r="I65" s="65"/>
      <c r="J65" s="65"/>
      <c r="K65" s="66" t="str">
        <f>IF(ISBLANK(F65),"",COUNTIF(F65:J65,"&gt;=0"))</f>
        <v/>
      </c>
      <c r="L65" s="66" t="str">
        <f>IF(ISBLANK(F65),"",(IF(LEFT(F65,1)="-",1,0)+IF(LEFT(G65,1)="-",1,0)+IF(LEFT(H65,1)="-",1,0)+IF(LEFT(I65,1)="-",1,0)+IF(LEFT(J65,1)="-",1,0)))</f>
        <v/>
      </c>
      <c r="M65" s="67" t="str">
        <f t="shared" si="3"/>
        <v/>
      </c>
      <c r="N65" s="67" t="str">
        <f t="shared" si="4"/>
        <v/>
      </c>
    </row>
    <row r="66" spans="1:14">
      <c r="A66" s="56"/>
      <c r="B66" s="76"/>
      <c r="C66" s="75"/>
      <c r="D66" s="75"/>
      <c r="E66" s="75"/>
      <c r="F66" s="75"/>
      <c r="G66" s="75"/>
      <c r="H66" s="75"/>
      <c r="I66" s="146" t="s">
        <v>24</v>
      </c>
      <c r="J66" s="147"/>
      <c r="K66" s="68">
        <f>SUM(K61:K65)</f>
        <v>9</v>
      </c>
      <c r="L66" s="68">
        <f>SUM(L61:L65)</f>
        <v>0</v>
      </c>
      <c r="M66" s="68">
        <f>SUM(M61:M65)</f>
        <v>3</v>
      </c>
      <c r="N66" s="89">
        <f>SUM(N61:N65)</f>
        <v>0</v>
      </c>
    </row>
    <row r="67" spans="1:14">
      <c r="A67" s="56"/>
      <c r="B67" s="76" t="s">
        <v>69</v>
      </c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86"/>
    </row>
    <row r="68" spans="1:14">
      <c r="A68" s="56"/>
      <c r="B68" s="76" t="s">
        <v>70</v>
      </c>
      <c r="C68" s="75"/>
      <c r="D68" s="75" t="s">
        <v>71</v>
      </c>
      <c r="E68" s="75"/>
      <c r="F68" s="75"/>
      <c r="G68" s="75" t="s">
        <v>6</v>
      </c>
      <c r="H68" s="75"/>
      <c r="I68" s="75"/>
      <c r="J68" s="75" t="s">
        <v>72</v>
      </c>
      <c r="K68" s="75"/>
      <c r="L68" s="75"/>
      <c r="M68" s="75"/>
      <c r="N68" s="86"/>
    </row>
    <row r="69" spans="1:14" ht="15" thickBot="1">
      <c r="A69" s="56"/>
      <c r="B69" s="98"/>
      <c r="C69" s="99"/>
      <c r="D69" s="99"/>
      <c r="E69" s="99"/>
      <c r="F69" s="99"/>
      <c r="G69" s="99"/>
      <c r="H69" s="99"/>
      <c r="I69" s="99"/>
      <c r="J69" s="148" t="str">
        <f>IF(M66=3,C53,IF(N66=3,G53,""))</f>
        <v>PT Espoo 1</v>
      </c>
      <c r="K69" s="148"/>
      <c r="L69" s="148"/>
      <c r="M69" s="148"/>
      <c r="N69" s="149"/>
    </row>
    <row r="70" spans="1:14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</row>
    <row r="71" spans="1:14">
      <c r="A71" s="56"/>
      <c r="B71" s="70"/>
      <c r="C71" s="71"/>
      <c r="D71" s="71"/>
      <c r="E71" s="71"/>
      <c r="F71" s="134" t="s">
        <v>48</v>
      </c>
      <c r="G71" s="150"/>
      <c r="H71" s="151" t="s">
        <v>18</v>
      </c>
      <c r="I71" s="152"/>
      <c r="J71" s="152"/>
      <c r="K71" s="152"/>
      <c r="L71" s="152"/>
      <c r="M71" s="152"/>
      <c r="N71" s="153"/>
    </row>
    <row r="72" spans="1:14">
      <c r="A72" s="56"/>
      <c r="B72" s="72"/>
      <c r="C72" s="73" t="s">
        <v>73</v>
      </c>
      <c r="D72" s="74"/>
      <c r="E72" s="75"/>
      <c r="F72" s="154" t="s">
        <v>49</v>
      </c>
      <c r="G72" s="155"/>
      <c r="H72" s="156" t="s">
        <v>5</v>
      </c>
      <c r="I72" s="157"/>
      <c r="J72" s="157"/>
      <c r="K72" s="157"/>
      <c r="L72" s="157"/>
      <c r="M72" s="157"/>
      <c r="N72" s="158"/>
    </row>
    <row r="73" spans="1:14">
      <c r="A73" s="56"/>
      <c r="B73" s="76"/>
      <c r="C73" s="77"/>
      <c r="D73" s="75"/>
      <c r="E73" s="75"/>
      <c r="F73" s="154" t="s">
        <v>50</v>
      </c>
      <c r="G73" s="155"/>
      <c r="H73" s="159" t="s">
        <v>99</v>
      </c>
      <c r="I73" s="160"/>
      <c r="J73" s="160"/>
      <c r="K73" s="160"/>
      <c r="L73" s="160"/>
      <c r="M73" s="160"/>
      <c r="N73" s="161"/>
    </row>
    <row r="74" spans="1:14" ht="15" thickBot="1">
      <c r="A74" s="56"/>
      <c r="B74" s="72"/>
      <c r="C74" s="74"/>
      <c r="D74" s="75"/>
      <c r="E74" s="75"/>
      <c r="F74" s="177" t="s">
        <v>51</v>
      </c>
      <c r="G74" s="178"/>
      <c r="H74" s="179">
        <v>45003</v>
      </c>
      <c r="I74" s="180"/>
      <c r="J74" s="181"/>
      <c r="K74" s="69" t="s">
        <v>52</v>
      </c>
      <c r="L74" s="182"/>
      <c r="M74" s="183"/>
      <c r="N74" s="184"/>
    </row>
    <row r="75" spans="1:14" ht="15" thickTop="1">
      <c r="A75" s="56"/>
      <c r="B75" s="78"/>
      <c r="C75" s="75"/>
      <c r="D75" s="75"/>
      <c r="E75" s="75"/>
      <c r="F75" s="79"/>
      <c r="G75" s="75"/>
      <c r="H75" s="75"/>
      <c r="I75" s="58"/>
      <c r="J75" s="58"/>
      <c r="K75" s="58"/>
      <c r="L75" s="58"/>
      <c r="M75" s="58"/>
      <c r="N75" s="80"/>
    </row>
    <row r="76" spans="1:14" ht="15" thickBot="1">
      <c r="A76" s="56"/>
      <c r="B76" s="81" t="s">
        <v>53</v>
      </c>
      <c r="C76" s="162" t="s">
        <v>46</v>
      </c>
      <c r="D76" s="163"/>
      <c r="E76" s="59"/>
      <c r="F76" s="110" t="s">
        <v>54</v>
      </c>
      <c r="G76" s="162" t="s">
        <v>45</v>
      </c>
      <c r="H76" s="164"/>
      <c r="I76" s="164"/>
      <c r="J76" s="164"/>
      <c r="K76" s="164"/>
      <c r="L76" s="164"/>
      <c r="M76" s="164"/>
      <c r="N76" s="130"/>
    </row>
    <row r="77" spans="1:14">
      <c r="A77" s="56"/>
      <c r="B77" s="82" t="s">
        <v>55</v>
      </c>
      <c r="C77" s="165" t="s">
        <v>166</v>
      </c>
      <c r="D77" s="166"/>
      <c r="E77" s="60"/>
      <c r="F77" s="83" t="s">
        <v>56</v>
      </c>
      <c r="G77" s="165" t="s">
        <v>168</v>
      </c>
      <c r="H77" s="167"/>
      <c r="I77" s="167"/>
      <c r="J77" s="167"/>
      <c r="K77" s="167"/>
      <c r="L77" s="167"/>
      <c r="M77" s="167"/>
      <c r="N77" s="168"/>
    </row>
    <row r="78" spans="1:14">
      <c r="A78" s="56"/>
      <c r="B78" s="84" t="s">
        <v>57</v>
      </c>
      <c r="C78" s="169" t="s">
        <v>167</v>
      </c>
      <c r="D78" s="170"/>
      <c r="E78" s="60"/>
      <c r="F78" s="61" t="s">
        <v>58</v>
      </c>
      <c r="G78" s="171" t="s">
        <v>169</v>
      </c>
      <c r="H78" s="142"/>
      <c r="I78" s="142"/>
      <c r="J78" s="142"/>
      <c r="K78" s="142"/>
      <c r="L78" s="142"/>
      <c r="M78" s="142"/>
      <c r="N78" s="143"/>
    </row>
    <row r="79" spans="1:14" ht="15" thickBot="1">
      <c r="A79" s="56"/>
      <c r="B79" s="172" t="s">
        <v>124</v>
      </c>
      <c r="C79" s="173"/>
      <c r="D79" s="174"/>
      <c r="E79" s="104"/>
      <c r="F79" s="175" t="s">
        <v>124</v>
      </c>
      <c r="G79" s="173"/>
      <c r="H79" s="173"/>
      <c r="I79" s="173"/>
      <c r="J79" s="173"/>
      <c r="K79" s="173"/>
      <c r="L79" s="173"/>
      <c r="M79" s="173"/>
      <c r="N79" s="176"/>
    </row>
    <row r="80" spans="1:14">
      <c r="A80" s="56"/>
      <c r="B80" s="101" t="s">
        <v>125</v>
      </c>
      <c r="C80" s="165" t="s">
        <v>166</v>
      </c>
      <c r="D80" s="166"/>
      <c r="E80" s="103"/>
      <c r="F80" s="102" t="s">
        <v>125</v>
      </c>
      <c r="G80" s="165" t="s">
        <v>168</v>
      </c>
      <c r="H80" s="167"/>
      <c r="I80" s="167"/>
      <c r="J80" s="167"/>
      <c r="K80" s="167"/>
      <c r="L80" s="167"/>
      <c r="M80" s="167"/>
      <c r="N80" s="168"/>
    </row>
    <row r="81" spans="1:14">
      <c r="A81" s="56"/>
      <c r="B81" s="102" t="s">
        <v>125</v>
      </c>
      <c r="C81" s="169" t="s">
        <v>167</v>
      </c>
      <c r="D81" s="170"/>
      <c r="E81" s="103"/>
      <c r="F81" s="102" t="s">
        <v>125</v>
      </c>
      <c r="G81" s="171" t="s">
        <v>169</v>
      </c>
      <c r="H81" s="142"/>
      <c r="I81" s="142"/>
      <c r="J81" s="142"/>
      <c r="K81" s="142"/>
      <c r="L81" s="142"/>
      <c r="M81" s="142"/>
      <c r="N81" s="143"/>
    </row>
    <row r="82" spans="1:14">
      <c r="A82" s="56"/>
      <c r="B82" s="76"/>
      <c r="C82" s="75"/>
      <c r="D82" s="75"/>
      <c r="E82" s="75"/>
      <c r="F82" s="79"/>
      <c r="G82" s="79"/>
      <c r="H82" s="79"/>
      <c r="I82" s="79"/>
      <c r="J82" s="75"/>
      <c r="K82" s="75"/>
      <c r="L82" s="75"/>
      <c r="M82" s="85"/>
      <c r="N82" s="86"/>
    </row>
    <row r="83" spans="1:14">
      <c r="A83" s="56"/>
      <c r="B83" s="100" t="s">
        <v>61</v>
      </c>
      <c r="C83" s="75"/>
      <c r="D83" s="75"/>
      <c r="E83" s="75"/>
      <c r="F83" s="61">
        <v>1</v>
      </c>
      <c r="G83" s="61">
        <v>2</v>
      </c>
      <c r="H83" s="61">
        <v>3</v>
      </c>
      <c r="I83" s="61">
        <v>4</v>
      </c>
      <c r="J83" s="61">
        <v>5</v>
      </c>
      <c r="K83" s="144" t="s">
        <v>2</v>
      </c>
      <c r="L83" s="145"/>
      <c r="M83" s="61" t="s">
        <v>62</v>
      </c>
      <c r="N83" s="87" t="s">
        <v>63</v>
      </c>
    </row>
    <row r="84" spans="1:14">
      <c r="A84" s="56"/>
      <c r="B84" s="88" t="s">
        <v>64</v>
      </c>
      <c r="C84" s="63" t="str">
        <f>IF(C77&gt;"",C77,"")</f>
        <v>Kadar Kamilla</v>
      </c>
      <c r="D84" s="63" t="str">
        <f>IF(G77&gt;"",G77,"")</f>
        <v>Stråhlman Tea</v>
      </c>
      <c r="E84" s="64"/>
      <c r="F84" s="65">
        <v>-8</v>
      </c>
      <c r="G84" s="65">
        <v>-3</v>
      </c>
      <c r="H84" s="65">
        <v>-6</v>
      </c>
      <c r="I84" s="65"/>
      <c r="J84" s="65"/>
      <c r="K84" s="66">
        <f>IF(ISBLANK(F84),"",COUNTIF(F84:J84,"&gt;=0"))</f>
        <v>0</v>
      </c>
      <c r="L84" s="66">
        <f>IF(ISBLANK(F84),"",(IF(LEFT(F84,1)="-",1,0)+IF(LEFT(G84,1)="-",1,0)+IF(LEFT(H84,1)="-",1,0)+IF(LEFT(I84,1)="-",1,0)+IF(LEFT(J84,1)="-",1,0)))</f>
        <v>3</v>
      </c>
      <c r="M84" s="67" t="str">
        <f t="shared" ref="M84:M88" si="5">IF(K84=3,1,"")</f>
        <v/>
      </c>
      <c r="N84" s="67">
        <f t="shared" ref="N84:N88" si="6">IF(L84=3,1,"")</f>
        <v>1</v>
      </c>
    </row>
    <row r="85" spans="1:14">
      <c r="A85" s="56"/>
      <c r="B85" s="88" t="s">
        <v>65</v>
      </c>
      <c r="C85" s="106" t="str">
        <f>IF(C78&gt;"",C78,"")</f>
        <v>Räisänen Sofia</v>
      </c>
      <c r="D85" s="63" t="str">
        <f>IF(G78&gt;"",G78,"")</f>
        <v>Stråhlman Ann-Cathrine</v>
      </c>
      <c r="E85" s="64"/>
      <c r="F85" s="65">
        <v>-7</v>
      </c>
      <c r="G85" s="65">
        <v>-9</v>
      </c>
      <c r="H85" s="65">
        <v>-4</v>
      </c>
      <c r="I85" s="65"/>
      <c r="J85" s="65"/>
      <c r="K85" s="66">
        <f>IF(ISBLANK(F85),"",COUNTIF(F85:J85,"&gt;=0"))</f>
        <v>0</v>
      </c>
      <c r="L85" s="66">
        <f>IF(ISBLANK(F85),"",(IF(LEFT(F85,1)="-",1,0)+IF(LEFT(G85,1)="-",1,0)+IF(LEFT(H85,1)="-",1,0)+IF(LEFT(I85,1)="-",1,0)+IF(LEFT(J85,1)="-",1,0)))</f>
        <v>3</v>
      </c>
      <c r="M85" s="67" t="str">
        <f t="shared" si="5"/>
        <v/>
      </c>
      <c r="N85" s="67">
        <f t="shared" si="6"/>
        <v>1</v>
      </c>
    </row>
    <row r="86" spans="1:14">
      <c r="A86" s="56"/>
      <c r="B86" s="105" t="s">
        <v>124</v>
      </c>
      <c r="C86" s="109" t="str">
        <f>IF(C80&gt;"",C80&amp;" / "&amp;C81,"")</f>
        <v>Kadar Kamilla / Räisänen Sofia</v>
      </c>
      <c r="D86" s="107" t="str">
        <f>IF(G80&gt;"",G80&amp;" / "&amp;G81,"")</f>
        <v>Stråhlman Tea / Stråhlman Ann-Cathrine</v>
      </c>
      <c r="E86" s="64"/>
      <c r="F86" s="65">
        <v>-3</v>
      </c>
      <c r="G86" s="65">
        <v>-1</v>
      </c>
      <c r="H86" s="65">
        <v>-1</v>
      </c>
      <c r="I86" s="65"/>
      <c r="J86" s="65"/>
      <c r="K86" s="66">
        <f>IF(ISBLANK(F86),"",COUNTIF(F86:J86,"&gt;=0"))</f>
        <v>0</v>
      </c>
      <c r="L86" s="66">
        <f>IF(ISBLANK(F86),"",(IF(LEFT(F86,1)="-",1,0)+IF(LEFT(G86,1)="-",1,0)+IF(LEFT(H86,1)="-",1,0)+IF(LEFT(I86,1)="-",1,0)+IF(LEFT(J86,1)="-",1,0)))</f>
        <v>3</v>
      </c>
      <c r="M86" s="67" t="str">
        <f t="shared" si="5"/>
        <v/>
      </c>
      <c r="N86" s="67">
        <f t="shared" si="6"/>
        <v>1</v>
      </c>
    </row>
    <row r="87" spans="1:14" ht="15" customHeight="1">
      <c r="A87" s="56"/>
      <c r="B87" s="88" t="s">
        <v>67</v>
      </c>
      <c r="C87" s="108" t="str">
        <f>IF(C77&gt;"",C77,"")</f>
        <v>Kadar Kamilla</v>
      </c>
      <c r="D87" s="63" t="str">
        <f>IF(G78&gt;"",G78,"")</f>
        <v>Stråhlman Ann-Cathrine</v>
      </c>
      <c r="E87" s="64"/>
      <c r="F87" s="65"/>
      <c r="G87" s="65"/>
      <c r="H87" s="65"/>
      <c r="I87" s="65"/>
      <c r="J87" s="65"/>
      <c r="K87" s="66" t="str">
        <f>IF(ISBLANK(F87),"",COUNTIF(F87:J87,"&gt;=0"))</f>
        <v/>
      </c>
      <c r="L87" s="66" t="str">
        <f>IF(ISBLANK(F87),"",(IF(LEFT(F87,1)="-",1,0)+IF(LEFT(G87,1)="-",1,0)+IF(LEFT(H87,1)="-",1,0)+IF(LEFT(I87,1)="-",1,0)+IF(LEFT(J87,1)="-",1,0)))</f>
        <v/>
      </c>
      <c r="M87" s="67" t="str">
        <f t="shared" si="5"/>
        <v/>
      </c>
      <c r="N87" s="67" t="str">
        <f t="shared" si="6"/>
        <v/>
      </c>
    </row>
    <row r="88" spans="1:14">
      <c r="A88" s="56"/>
      <c r="B88" s="88" t="s">
        <v>68</v>
      </c>
      <c r="C88" s="63" t="str">
        <f>IF(C78&gt;"",C78,"")</f>
        <v>Räisänen Sofia</v>
      </c>
      <c r="D88" s="63" t="str">
        <f>IF(G77&gt;"",G77,"")</f>
        <v>Stråhlman Tea</v>
      </c>
      <c r="E88" s="64"/>
      <c r="F88" s="65"/>
      <c r="G88" s="65"/>
      <c r="H88" s="65"/>
      <c r="I88" s="65"/>
      <c r="J88" s="65"/>
      <c r="K88" s="66" t="str">
        <f>IF(ISBLANK(F88),"",COUNTIF(F88:J88,"&gt;=0"))</f>
        <v/>
      </c>
      <c r="L88" s="66" t="str">
        <f>IF(ISBLANK(F88),"",(IF(LEFT(F88,1)="-",1,0)+IF(LEFT(G88,1)="-",1,0)+IF(LEFT(H88,1)="-",1,0)+IF(LEFT(I88,1)="-",1,0)+IF(LEFT(J88,1)="-",1,0)))</f>
        <v/>
      </c>
      <c r="M88" s="67" t="str">
        <f t="shared" si="5"/>
        <v/>
      </c>
      <c r="N88" s="67" t="str">
        <f t="shared" si="6"/>
        <v/>
      </c>
    </row>
    <row r="89" spans="1:14">
      <c r="A89" s="56"/>
      <c r="B89" s="76"/>
      <c r="C89" s="75"/>
      <c r="D89" s="75"/>
      <c r="E89" s="75"/>
      <c r="F89" s="75"/>
      <c r="G89" s="75"/>
      <c r="H89" s="75"/>
      <c r="I89" s="146" t="s">
        <v>24</v>
      </c>
      <c r="J89" s="147"/>
      <c r="K89" s="68">
        <f>SUM(K84:K88)</f>
        <v>0</v>
      </c>
      <c r="L89" s="68">
        <f>SUM(L84:L88)</f>
        <v>9</v>
      </c>
      <c r="M89" s="68">
        <f>SUM(M84:M88)</f>
        <v>0</v>
      </c>
      <c r="N89" s="89">
        <f>SUM(N84:N88)</f>
        <v>3</v>
      </c>
    </row>
    <row r="90" spans="1:14">
      <c r="A90" s="56"/>
      <c r="B90" s="76" t="s">
        <v>69</v>
      </c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86"/>
    </row>
    <row r="91" spans="1:14">
      <c r="A91" s="56"/>
      <c r="B91" s="76" t="s">
        <v>70</v>
      </c>
      <c r="C91" s="75"/>
      <c r="D91" s="75" t="s">
        <v>71</v>
      </c>
      <c r="E91" s="75"/>
      <c r="F91" s="75"/>
      <c r="G91" s="75" t="s">
        <v>6</v>
      </c>
      <c r="H91" s="75"/>
      <c r="I91" s="75"/>
      <c r="J91" s="75" t="s">
        <v>72</v>
      </c>
      <c r="K91" s="75"/>
      <c r="L91" s="75"/>
      <c r="M91" s="75"/>
      <c r="N91" s="86"/>
    </row>
    <row r="92" spans="1:14" ht="15" thickBot="1">
      <c r="A92" s="56"/>
      <c r="B92" s="98"/>
      <c r="C92" s="99"/>
      <c r="D92" s="99"/>
      <c r="E92" s="99"/>
      <c r="F92" s="99"/>
      <c r="G92" s="99"/>
      <c r="H92" s="99"/>
      <c r="I92" s="99"/>
      <c r="J92" s="148" t="str">
        <f>IF(M89=3,C76,IF(N89=3,G76,""))</f>
        <v>PT Espoo 2</v>
      </c>
      <c r="K92" s="148"/>
      <c r="L92" s="148"/>
      <c r="M92" s="148"/>
      <c r="N92" s="149"/>
    </row>
    <row r="93" spans="1:14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</row>
    <row r="94" spans="1:14">
      <c r="A94" s="56"/>
      <c r="B94" s="70"/>
      <c r="C94" s="71"/>
      <c r="D94" s="71"/>
      <c r="E94" s="71"/>
      <c r="F94" s="134" t="s">
        <v>48</v>
      </c>
      <c r="G94" s="150"/>
      <c r="H94" s="151" t="s">
        <v>18</v>
      </c>
      <c r="I94" s="152"/>
      <c r="J94" s="152"/>
      <c r="K94" s="152"/>
      <c r="L94" s="152"/>
      <c r="M94" s="152"/>
      <c r="N94" s="153"/>
    </row>
    <row r="95" spans="1:14">
      <c r="A95" s="56"/>
      <c r="B95" s="72"/>
      <c r="C95" s="73" t="s">
        <v>73</v>
      </c>
      <c r="D95" s="74"/>
      <c r="E95" s="75"/>
      <c r="F95" s="154" t="s">
        <v>49</v>
      </c>
      <c r="G95" s="155"/>
      <c r="H95" s="156" t="s">
        <v>5</v>
      </c>
      <c r="I95" s="157"/>
      <c r="J95" s="157"/>
      <c r="K95" s="157"/>
      <c r="L95" s="157"/>
      <c r="M95" s="157"/>
      <c r="N95" s="158"/>
    </row>
    <row r="96" spans="1:14">
      <c r="A96" s="56"/>
      <c r="B96" s="76"/>
      <c r="C96" s="77"/>
      <c r="D96" s="75"/>
      <c r="E96" s="75"/>
      <c r="F96" s="154" t="s">
        <v>50</v>
      </c>
      <c r="G96" s="155"/>
      <c r="H96" s="159" t="s">
        <v>100</v>
      </c>
      <c r="I96" s="160"/>
      <c r="J96" s="160"/>
      <c r="K96" s="160"/>
      <c r="L96" s="160"/>
      <c r="M96" s="160"/>
      <c r="N96" s="161"/>
    </row>
    <row r="97" spans="1:14" ht="15" thickBot="1">
      <c r="A97" s="56"/>
      <c r="B97" s="72"/>
      <c r="C97" s="74"/>
      <c r="D97" s="75"/>
      <c r="E97" s="75"/>
      <c r="F97" s="177" t="s">
        <v>51</v>
      </c>
      <c r="G97" s="178"/>
      <c r="H97" s="179">
        <v>45003</v>
      </c>
      <c r="I97" s="180"/>
      <c r="J97" s="181"/>
      <c r="K97" s="69" t="s">
        <v>52</v>
      </c>
      <c r="L97" s="182"/>
      <c r="M97" s="183"/>
      <c r="N97" s="184"/>
    </row>
    <row r="98" spans="1:14" ht="15" thickTop="1">
      <c r="A98" s="56"/>
      <c r="B98" s="78"/>
      <c r="C98" s="75"/>
      <c r="D98" s="75"/>
      <c r="E98" s="75"/>
      <c r="F98" s="79"/>
      <c r="G98" s="75"/>
      <c r="H98" s="75"/>
      <c r="I98" s="58"/>
      <c r="J98" s="58"/>
      <c r="K98" s="58"/>
      <c r="L98" s="58"/>
      <c r="M98" s="58"/>
      <c r="N98" s="80"/>
    </row>
    <row r="99" spans="1:14" ht="15" thickBot="1">
      <c r="A99" s="56"/>
      <c r="B99" s="81" t="s">
        <v>53</v>
      </c>
      <c r="C99" s="162" t="s">
        <v>94</v>
      </c>
      <c r="D99" s="163"/>
      <c r="E99" s="59"/>
      <c r="F99" s="110" t="s">
        <v>54</v>
      </c>
      <c r="G99" s="162" t="s">
        <v>93</v>
      </c>
      <c r="H99" s="164"/>
      <c r="I99" s="164"/>
      <c r="J99" s="164"/>
      <c r="K99" s="164"/>
      <c r="L99" s="164"/>
      <c r="M99" s="164"/>
      <c r="N99" s="130"/>
    </row>
    <row r="100" spans="1:14">
      <c r="A100" s="56"/>
      <c r="B100" s="82" t="s">
        <v>55</v>
      </c>
      <c r="C100" s="165" t="s">
        <v>180</v>
      </c>
      <c r="D100" s="166"/>
      <c r="E100" s="60"/>
      <c r="F100" s="83" t="s">
        <v>56</v>
      </c>
      <c r="G100" s="165" t="s">
        <v>182</v>
      </c>
      <c r="H100" s="167"/>
      <c r="I100" s="167"/>
      <c r="J100" s="167"/>
      <c r="K100" s="167"/>
      <c r="L100" s="167"/>
      <c r="M100" s="167"/>
      <c r="N100" s="168"/>
    </row>
    <row r="101" spans="1:14">
      <c r="A101" s="56"/>
      <c r="B101" s="84" t="s">
        <v>57</v>
      </c>
      <c r="C101" s="169" t="s">
        <v>181</v>
      </c>
      <c r="D101" s="170"/>
      <c r="E101" s="60"/>
      <c r="F101" s="61" t="s">
        <v>58</v>
      </c>
      <c r="G101" s="171" t="s">
        <v>183</v>
      </c>
      <c r="H101" s="142"/>
      <c r="I101" s="142"/>
      <c r="J101" s="142"/>
      <c r="K101" s="142"/>
      <c r="L101" s="142"/>
      <c r="M101" s="142"/>
      <c r="N101" s="143"/>
    </row>
    <row r="102" spans="1:14" ht="15" thickBot="1">
      <c r="A102" s="56"/>
      <c r="B102" s="172" t="s">
        <v>124</v>
      </c>
      <c r="C102" s="173"/>
      <c r="D102" s="174"/>
      <c r="E102" s="104"/>
      <c r="F102" s="175" t="s">
        <v>124</v>
      </c>
      <c r="G102" s="173"/>
      <c r="H102" s="173"/>
      <c r="I102" s="173"/>
      <c r="J102" s="173"/>
      <c r="K102" s="173"/>
      <c r="L102" s="173"/>
      <c r="M102" s="173"/>
      <c r="N102" s="176"/>
    </row>
    <row r="103" spans="1:14">
      <c r="A103" s="56"/>
      <c r="B103" s="101" t="s">
        <v>125</v>
      </c>
      <c r="C103" s="165" t="s">
        <v>180</v>
      </c>
      <c r="D103" s="166"/>
      <c r="E103" s="103"/>
      <c r="F103" s="102" t="s">
        <v>125</v>
      </c>
      <c r="G103" s="165" t="s">
        <v>182</v>
      </c>
      <c r="H103" s="167"/>
      <c r="I103" s="167"/>
      <c r="J103" s="167"/>
      <c r="K103" s="167"/>
      <c r="L103" s="167"/>
      <c r="M103" s="167"/>
      <c r="N103" s="168"/>
    </row>
    <row r="104" spans="1:14">
      <c r="A104" s="56"/>
      <c r="B104" s="102" t="s">
        <v>125</v>
      </c>
      <c r="C104" s="169" t="s">
        <v>181</v>
      </c>
      <c r="D104" s="170"/>
      <c r="E104" s="103"/>
      <c r="F104" s="102" t="s">
        <v>125</v>
      </c>
      <c r="G104" s="171" t="s">
        <v>183</v>
      </c>
      <c r="H104" s="142"/>
      <c r="I104" s="142"/>
      <c r="J104" s="142"/>
      <c r="K104" s="142"/>
      <c r="L104" s="142"/>
      <c r="M104" s="142"/>
      <c r="N104" s="143"/>
    </row>
    <row r="105" spans="1:14">
      <c r="A105" s="56"/>
      <c r="B105" s="76"/>
      <c r="C105" s="75"/>
      <c r="D105" s="75"/>
      <c r="E105" s="75"/>
      <c r="F105" s="79"/>
      <c r="G105" s="79"/>
      <c r="H105" s="79"/>
      <c r="I105" s="79"/>
      <c r="J105" s="75"/>
      <c r="K105" s="75"/>
      <c r="L105" s="75"/>
      <c r="M105" s="85"/>
      <c r="N105" s="86"/>
    </row>
    <row r="106" spans="1:14">
      <c r="A106" s="56"/>
      <c r="B106" s="100" t="s">
        <v>61</v>
      </c>
      <c r="C106" s="75"/>
      <c r="D106" s="75"/>
      <c r="E106" s="75"/>
      <c r="F106" s="61">
        <v>1</v>
      </c>
      <c r="G106" s="61">
        <v>2</v>
      </c>
      <c r="H106" s="61">
        <v>3</v>
      </c>
      <c r="I106" s="61">
        <v>4</v>
      </c>
      <c r="J106" s="61">
        <v>5</v>
      </c>
      <c r="K106" s="144" t="s">
        <v>2</v>
      </c>
      <c r="L106" s="145"/>
      <c r="M106" s="61" t="s">
        <v>62</v>
      </c>
      <c r="N106" s="87" t="s">
        <v>63</v>
      </c>
    </row>
    <row r="107" spans="1:14">
      <c r="A107" s="56"/>
      <c r="B107" s="88" t="s">
        <v>64</v>
      </c>
      <c r="C107" s="63" t="str">
        <f>IF(C100&gt;"",C100,"")</f>
        <v>Turi Emily</v>
      </c>
      <c r="D107" s="63" t="str">
        <f>IF(G100&gt;"",G100,"")</f>
        <v>Suomalainen Sandra</v>
      </c>
      <c r="E107" s="64"/>
      <c r="F107" s="65">
        <v>8</v>
      </c>
      <c r="G107" s="65">
        <v>5</v>
      </c>
      <c r="H107" s="65">
        <v>10</v>
      </c>
      <c r="I107" s="65"/>
      <c r="J107" s="65"/>
      <c r="K107" s="66">
        <f>IF(ISBLANK(F107),"",COUNTIF(F107:J107,"&gt;=0"))</f>
        <v>3</v>
      </c>
      <c r="L107" s="66">
        <f>IF(ISBLANK(F107),"",(IF(LEFT(F107,1)="-",1,0)+IF(LEFT(G107,1)="-",1,0)+IF(LEFT(H107,1)="-",1,0)+IF(LEFT(I107,1)="-",1,0)+IF(LEFT(J107,1)="-",1,0)))</f>
        <v>0</v>
      </c>
      <c r="M107" s="67">
        <f t="shared" ref="M107:M111" si="7">IF(K107=3,1,"")</f>
        <v>1</v>
      </c>
      <c r="N107" s="67" t="str">
        <f t="shared" ref="N107:N111" si="8">IF(L107=3,1,"")</f>
        <v/>
      </c>
    </row>
    <row r="108" spans="1:14">
      <c r="A108" s="56"/>
      <c r="B108" s="88" t="s">
        <v>65</v>
      </c>
      <c r="C108" s="106" t="str">
        <f>IF(C101&gt;"",C101,"")</f>
        <v>Turi Sanni</v>
      </c>
      <c r="D108" s="63" t="str">
        <f>IF(G101&gt;"",G101,"")</f>
        <v>Hietalahti Iina</v>
      </c>
      <c r="E108" s="64"/>
      <c r="F108" s="65">
        <v>-5</v>
      </c>
      <c r="G108" s="65">
        <v>-3</v>
      </c>
      <c r="H108" s="65">
        <v>-7</v>
      </c>
      <c r="I108" s="65"/>
      <c r="J108" s="65"/>
      <c r="K108" s="66">
        <f>IF(ISBLANK(F108),"",COUNTIF(F108:J108,"&gt;=0"))</f>
        <v>0</v>
      </c>
      <c r="L108" s="66">
        <f>IF(ISBLANK(F108),"",(IF(LEFT(F108,1)="-",1,0)+IF(LEFT(G108,1)="-",1,0)+IF(LEFT(H108,1)="-",1,0)+IF(LEFT(I108,1)="-",1,0)+IF(LEFT(J108,1)="-",1,0)))</f>
        <v>3</v>
      </c>
      <c r="M108" s="67" t="str">
        <f t="shared" si="7"/>
        <v/>
      </c>
      <c r="N108" s="67">
        <f t="shared" si="8"/>
        <v>1</v>
      </c>
    </row>
    <row r="109" spans="1:14">
      <c r="A109" s="56"/>
      <c r="B109" s="105" t="s">
        <v>124</v>
      </c>
      <c r="C109" s="109" t="str">
        <f>IF(C103&gt;"",C103&amp;" / "&amp;C104,"")</f>
        <v>Turi Emily / Turi Sanni</v>
      </c>
      <c r="D109" s="107" t="str">
        <f>IF(G103&gt;"",G103&amp;" / "&amp;G104,"")</f>
        <v>Suomalainen Sandra / Hietalahti Iina</v>
      </c>
      <c r="E109" s="64"/>
      <c r="F109" s="65">
        <v>-7</v>
      </c>
      <c r="G109" s="65">
        <v>9</v>
      </c>
      <c r="H109" s="65">
        <v>-7</v>
      </c>
      <c r="I109" s="65">
        <v>-2</v>
      </c>
      <c r="J109" s="65"/>
      <c r="K109" s="66">
        <f>IF(ISBLANK(F109),"",COUNTIF(F109:J109,"&gt;=0"))</f>
        <v>1</v>
      </c>
      <c r="L109" s="66">
        <f>IF(ISBLANK(F109),"",(IF(LEFT(F109,1)="-",1,0)+IF(LEFT(G109,1)="-",1,0)+IF(LEFT(H109,1)="-",1,0)+IF(LEFT(I109,1)="-",1,0)+IF(LEFT(J109,1)="-",1,0)))</f>
        <v>3</v>
      </c>
      <c r="M109" s="67" t="str">
        <f t="shared" si="7"/>
        <v/>
      </c>
      <c r="N109" s="67">
        <f t="shared" si="8"/>
        <v>1</v>
      </c>
    </row>
    <row r="110" spans="1:14" ht="15" customHeight="1">
      <c r="A110" s="56"/>
      <c r="B110" s="88" t="s">
        <v>67</v>
      </c>
      <c r="C110" s="108" t="str">
        <f>IF(C100&gt;"",C100,"")</f>
        <v>Turi Emily</v>
      </c>
      <c r="D110" s="63" t="str">
        <f>IF(G101&gt;"",G101,"")</f>
        <v>Hietalahti Iina</v>
      </c>
      <c r="E110" s="64"/>
      <c r="F110" s="65">
        <v>-5</v>
      </c>
      <c r="G110" s="65">
        <v>-4</v>
      </c>
      <c r="H110" s="65">
        <v>-9</v>
      </c>
      <c r="I110" s="65"/>
      <c r="J110" s="65"/>
      <c r="K110" s="66">
        <f>IF(ISBLANK(F110),"",COUNTIF(F110:J110,"&gt;=0"))</f>
        <v>0</v>
      </c>
      <c r="L110" s="66">
        <f>IF(ISBLANK(F110),"",(IF(LEFT(F110,1)="-",1,0)+IF(LEFT(G110,1)="-",1,0)+IF(LEFT(H110,1)="-",1,0)+IF(LEFT(I110,1)="-",1,0)+IF(LEFT(J110,1)="-",1,0)))</f>
        <v>3</v>
      </c>
      <c r="M110" s="67" t="str">
        <f t="shared" si="7"/>
        <v/>
      </c>
      <c r="N110" s="67">
        <f t="shared" si="8"/>
        <v>1</v>
      </c>
    </row>
    <row r="111" spans="1:14">
      <c r="A111" s="56"/>
      <c r="B111" s="88" t="s">
        <v>68</v>
      </c>
      <c r="C111" s="63" t="str">
        <f>IF(C101&gt;"",C101,"")</f>
        <v>Turi Sanni</v>
      </c>
      <c r="D111" s="63" t="str">
        <f>IF(G100&gt;"",G100,"")</f>
        <v>Suomalainen Sandra</v>
      </c>
      <c r="E111" s="64"/>
      <c r="F111" s="65"/>
      <c r="G111" s="65"/>
      <c r="H111" s="65"/>
      <c r="I111" s="65"/>
      <c r="J111" s="65"/>
      <c r="K111" s="66" t="str">
        <f>IF(ISBLANK(F111),"",COUNTIF(F111:J111,"&gt;=0"))</f>
        <v/>
      </c>
      <c r="L111" s="66" t="str">
        <f>IF(ISBLANK(F111),"",(IF(LEFT(F111,1)="-",1,0)+IF(LEFT(G111,1)="-",1,0)+IF(LEFT(H111,1)="-",1,0)+IF(LEFT(I111,1)="-",1,0)+IF(LEFT(J111,1)="-",1,0)))</f>
        <v/>
      </c>
      <c r="M111" s="67" t="str">
        <f t="shared" si="7"/>
        <v/>
      </c>
      <c r="N111" s="67" t="str">
        <f t="shared" si="8"/>
        <v/>
      </c>
    </row>
    <row r="112" spans="1:14">
      <c r="A112" s="56"/>
      <c r="B112" s="76"/>
      <c r="C112" s="75"/>
      <c r="D112" s="75"/>
      <c r="E112" s="75"/>
      <c r="F112" s="75"/>
      <c r="G112" s="75"/>
      <c r="H112" s="75"/>
      <c r="I112" s="146" t="s">
        <v>24</v>
      </c>
      <c r="J112" s="147"/>
      <c r="K112" s="68">
        <f>SUM(K107:K111)</f>
        <v>4</v>
      </c>
      <c r="L112" s="68">
        <f>SUM(L107:L111)</f>
        <v>9</v>
      </c>
      <c r="M112" s="68">
        <f>SUM(M107:M111)</f>
        <v>1</v>
      </c>
      <c r="N112" s="89">
        <f>SUM(N107:N111)</f>
        <v>3</v>
      </c>
    </row>
    <row r="113" spans="1:14">
      <c r="A113" s="56"/>
      <c r="B113" s="76" t="s">
        <v>69</v>
      </c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86"/>
    </row>
    <row r="114" spans="1:14">
      <c r="A114" s="56"/>
      <c r="B114" s="76" t="s">
        <v>70</v>
      </c>
      <c r="C114" s="75"/>
      <c r="D114" s="75" t="s">
        <v>71</v>
      </c>
      <c r="E114" s="75"/>
      <c r="F114" s="75"/>
      <c r="G114" s="75" t="s">
        <v>6</v>
      </c>
      <c r="H114" s="75"/>
      <c r="I114" s="75"/>
      <c r="J114" s="75" t="s">
        <v>72</v>
      </c>
      <c r="K114" s="75"/>
      <c r="L114" s="75"/>
      <c r="M114" s="75"/>
      <c r="N114" s="86"/>
    </row>
    <row r="115" spans="1:14" ht="15" thickBot="1">
      <c r="A115" s="56"/>
      <c r="B115" s="98"/>
      <c r="C115" s="99"/>
      <c r="D115" s="99"/>
      <c r="E115" s="99"/>
      <c r="F115" s="99"/>
      <c r="G115" s="99"/>
      <c r="H115" s="99"/>
      <c r="I115" s="99"/>
      <c r="J115" s="148" t="str">
        <f>IF(M112=3,C99,IF(N112=3,G99,""))</f>
        <v>PTS Sherwood 1</v>
      </c>
      <c r="K115" s="148"/>
      <c r="L115" s="148"/>
      <c r="M115" s="148"/>
      <c r="N115" s="149"/>
    </row>
    <row r="116" spans="1:14">
      <c r="A116" s="56"/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</row>
    <row r="117" spans="1:14">
      <c r="A117" s="56"/>
      <c r="B117" s="70"/>
      <c r="C117" s="71"/>
      <c r="D117" s="71"/>
      <c r="E117" s="71"/>
      <c r="F117" s="134" t="s">
        <v>48</v>
      </c>
      <c r="G117" s="150"/>
      <c r="H117" s="151" t="s">
        <v>18</v>
      </c>
      <c r="I117" s="152"/>
      <c r="J117" s="152"/>
      <c r="K117" s="152"/>
      <c r="L117" s="152"/>
      <c r="M117" s="152"/>
      <c r="N117" s="153"/>
    </row>
    <row r="118" spans="1:14">
      <c r="A118" s="56"/>
      <c r="B118" s="72"/>
      <c r="C118" s="73" t="s">
        <v>73</v>
      </c>
      <c r="D118" s="74"/>
      <c r="E118" s="75"/>
      <c r="F118" s="154" t="s">
        <v>49</v>
      </c>
      <c r="G118" s="155"/>
      <c r="H118" s="156" t="s">
        <v>5</v>
      </c>
      <c r="I118" s="157"/>
      <c r="J118" s="157"/>
      <c r="K118" s="157"/>
      <c r="L118" s="157"/>
      <c r="M118" s="157"/>
      <c r="N118" s="158"/>
    </row>
    <row r="119" spans="1:14">
      <c r="A119" s="56"/>
      <c r="B119" s="76"/>
      <c r="C119" s="77"/>
      <c r="D119" s="75"/>
      <c r="E119" s="75"/>
      <c r="F119" s="154" t="s">
        <v>50</v>
      </c>
      <c r="G119" s="155"/>
      <c r="H119" s="159" t="s">
        <v>101</v>
      </c>
      <c r="I119" s="160"/>
      <c r="J119" s="160"/>
      <c r="K119" s="160"/>
      <c r="L119" s="160"/>
      <c r="M119" s="160"/>
      <c r="N119" s="161"/>
    </row>
    <row r="120" spans="1:14" ht="15" thickBot="1">
      <c r="A120" s="56"/>
      <c r="B120" s="72"/>
      <c r="C120" s="74"/>
      <c r="D120" s="75"/>
      <c r="E120" s="75"/>
      <c r="F120" s="177" t="s">
        <v>51</v>
      </c>
      <c r="G120" s="178"/>
      <c r="H120" s="179">
        <v>45003</v>
      </c>
      <c r="I120" s="180"/>
      <c r="J120" s="181"/>
      <c r="K120" s="69" t="s">
        <v>52</v>
      </c>
      <c r="L120" s="182"/>
      <c r="M120" s="183"/>
      <c r="N120" s="184"/>
    </row>
    <row r="121" spans="1:14" ht="15" thickTop="1">
      <c r="A121" s="56"/>
      <c r="B121" s="78"/>
      <c r="C121" s="75"/>
      <c r="D121" s="75"/>
      <c r="E121" s="75"/>
      <c r="F121" s="79"/>
      <c r="G121" s="75"/>
      <c r="H121" s="75"/>
      <c r="I121" s="58"/>
      <c r="J121" s="58"/>
      <c r="K121" s="58"/>
      <c r="L121" s="58"/>
      <c r="M121" s="58"/>
      <c r="N121" s="80"/>
    </row>
    <row r="122" spans="1:14" ht="15" thickBot="1">
      <c r="A122" s="56"/>
      <c r="B122" s="81" t="s">
        <v>53</v>
      </c>
      <c r="C122" s="162" t="s">
        <v>45</v>
      </c>
      <c r="D122" s="163"/>
      <c r="E122" s="59"/>
      <c r="F122" s="110" t="s">
        <v>54</v>
      </c>
      <c r="G122" s="162" t="s">
        <v>94</v>
      </c>
      <c r="H122" s="164"/>
      <c r="I122" s="164"/>
      <c r="J122" s="164"/>
      <c r="K122" s="164"/>
      <c r="L122" s="164"/>
      <c r="M122" s="164"/>
      <c r="N122" s="130"/>
    </row>
    <row r="123" spans="1:14">
      <c r="A123" s="56"/>
      <c r="B123" s="82" t="s">
        <v>55</v>
      </c>
      <c r="C123" s="165" t="s">
        <v>168</v>
      </c>
      <c r="D123" s="166"/>
      <c r="E123" s="60"/>
      <c r="F123" s="83" t="s">
        <v>56</v>
      </c>
      <c r="G123" s="165" t="s">
        <v>181</v>
      </c>
      <c r="H123" s="167"/>
      <c r="I123" s="167"/>
      <c r="J123" s="167"/>
      <c r="K123" s="167"/>
      <c r="L123" s="167"/>
      <c r="M123" s="167"/>
      <c r="N123" s="168"/>
    </row>
    <row r="124" spans="1:14">
      <c r="A124" s="56"/>
      <c r="B124" s="84" t="s">
        <v>57</v>
      </c>
      <c r="C124" s="169" t="s">
        <v>169</v>
      </c>
      <c r="D124" s="170"/>
      <c r="E124" s="60"/>
      <c r="F124" s="61" t="s">
        <v>58</v>
      </c>
      <c r="G124" s="171" t="s">
        <v>180</v>
      </c>
      <c r="H124" s="142"/>
      <c r="I124" s="142"/>
      <c r="J124" s="142"/>
      <c r="K124" s="142"/>
      <c r="L124" s="142"/>
      <c r="M124" s="142"/>
      <c r="N124" s="143"/>
    </row>
    <row r="125" spans="1:14" ht="15" thickBot="1">
      <c r="A125" s="56"/>
      <c r="B125" s="172" t="s">
        <v>124</v>
      </c>
      <c r="C125" s="173"/>
      <c r="D125" s="174"/>
      <c r="E125" s="104"/>
      <c r="F125" s="175" t="s">
        <v>124</v>
      </c>
      <c r="G125" s="173"/>
      <c r="H125" s="173"/>
      <c r="I125" s="173"/>
      <c r="J125" s="173"/>
      <c r="K125" s="173"/>
      <c r="L125" s="173"/>
      <c r="M125" s="173"/>
      <c r="N125" s="176"/>
    </row>
    <row r="126" spans="1:14">
      <c r="A126" s="56"/>
      <c r="B126" s="101" t="s">
        <v>125</v>
      </c>
      <c r="C126" s="165" t="s">
        <v>168</v>
      </c>
      <c r="D126" s="166"/>
      <c r="E126" s="103"/>
      <c r="F126" s="102" t="s">
        <v>125</v>
      </c>
      <c r="G126" s="165" t="s">
        <v>181</v>
      </c>
      <c r="H126" s="167"/>
      <c r="I126" s="167"/>
      <c r="J126" s="167"/>
      <c r="K126" s="167"/>
      <c r="L126" s="167"/>
      <c r="M126" s="167"/>
      <c r="N126" s="168"/>
    </row>
    <row r="127" spans="1:14">
      <c r="A127" s="56"/>
      <c r="B127" s="102" t="s">
        <v>125</v>
      </c>
      <c r="C127" s="169" t="s">
        <v>169</v>
      </c>
      <c r="D127" s="170"/>
      <c r="E127" s="103"/>
      <c r="F127" s="102" t="s">
        <v>125</v>
      </c>
      <c r="G127" s="171" t="s">
        <v>180</v>
      </c>
      <c r="H127" s="142"/>
      <c r="I127" s="142"/>
      <c r="J127" s="142"/>
      <c r="K127" s="142"/>
      <c r="L127" s="142"/>
      <c r="M127" s="142"/>
      <c r="N127" s="143"/>
    </row>
    <row r="128" spans="1:14">
      <c r="A128" s="56"/>
      <c r="B128" s="76"/>
      <c r="C128" s="75"/>
      <c r="D128" s="75"/>
      <c r="E128" s="75"/>
      <c r="F128" s="79"/>
      <c r="G128" s="79"/>
      <c r="H128" s="79"/>
      <c r="I128" s="79"/>
      <c r="J128" s="75"/>
      <c r="K128" s="75"/>
      <c r="L128" s="75"/>
      <c r="M128" s="85"/>
      <c r="N128" s="86"/>
    </row>
    <row r="129" spans="1:14">
      <c r="A129" s="56"/>
      <c r="B129" s="100" t="s">
        <v>61</v>
      </c>
      <c r="C129" s="75"/>
      <c r="D129" s="75"/>
      <c r="E129" s="75"/>
      <c r="F129" s="61">
        <v>1</v>
      </c>
      <c r="G129" s="61">
        <v>2</v>
      </c>
      <c r="H129" s="61">
        <v>3</v>
      </c>
      <c r="I129" s="61">
        <v>4</v>
      </c>
      <c r="J129" s="61">
        <v>5</v>
      </c>
      <c r="K129" s="144" t="s">
        <v>2</v>
      </c>
      <c r="L129" s="145"/>
      <c r="M129" s="61" t="s">
        <v>62</v>
      </c>
      <c r="N129" s="87" t="s">
        <v>63</v>
      </c>
    </row>
    <row r="130" spans="1:14">
      <c r="A130" s="56"/>
      <c r="B130" s="88" t="s">
        <v>64</v>
      </c>
      <c r="C130" s="63" t="str">
        <f>IF(C123&gt;"",C123,"")</f>
        <v>Stråhlman Tea</v>
      </c>
      <c r="D130" s="63" t="str">
        <f>IF(G123&gt;"",G123,"")</f>
        <v>Turi Sanni</v>
      </c>
      <c r="E130" s="64"/>
      <c r="F130" s="65">
        <v>2</v>
      </c>
      <c r="G130" s="65">
        <v>6</v>
      </c>
      <c r="H130" s="65">
        <v>1</v>
      </c>
      <c r="I130" s="65"/>
      <c r="J130" s="65"/>
      <c r="K130" s="66">
        <f>IF(ISBLANK(F130),"",COUNTIF(F130:J130,"&gt;=0"))</f>
        <v>3</v>
      </c>
      <c r="L130" s="66">
        <f>IF(ISBLANK(F130),"",(IF(LEFT(F130,1)="-",1,0)+IF(LEFT(G130,1)="-",1,0)+IF(LEFT(H130,1)="-",1,0)+IF(LEFT(I130,1)="-",1,0)+IF(LEFT(J130,1)="-",1,0)))</f>
        <v>0</v>
      </c>
      <c r="M130" s="67">
        <f t="shared" ref="M130:M134" si="9">IF(K130=3,1,"")</f>
        <v>1</v>
      </c>
      <c r="N130" s="67" t="str">
        <f t="shared" ref="N130:N134" si="10">IF(L130=3,1,"")</f>
        <v/>
      </c>
    </row>
    <row r="131" spans="1:14">
      <c r="A131" s="56"/>
      <c r="B131" s="88" t="s">
        <v>65</v>
      </c>
      <c r="C131" s="106" t="str">
        <f>IF(C124&gt;"",C124,"")</f>
        <v>Stråhlman Ann-Cathrine</v>
      </c>
      <c r="D131" s="63" t="str">
        <f>IF(G124&gt;"",G124,"")</f>
        <v>Turi Emily</v>
      </c>
      <c r="E131" s="64"/>
      <c r="F131" s="65">
        <v>5</v>
      </c>
      <c r="G131" s="65">
        <v>3</v>
      </c>
      <c r="H131" s="65">
        <v>5</v>
      </c>
      <c r="I131" s="65"/>
      <c r="J131" s="65"/>
      <c r="K131" s="66">
        <f>IF(ISBLANK(F131),"",COUNTIF(F131:J131,"&gt;=0"))</f>
        <v>3</v>
      </c>
      <c r="L131" s="66">
        <f>IF(ISBLANK(F131),"",(IF(LEFT(F131,1)="-",1,0)+IF(LEFT(G131,1)="-",1,0)+IF(LEFT(H131,1)="-",1,0)+IF(LEFT(I131,1)="-",1,0)+IF(LEFT(J131,1)="-",1,0)))</f>
        <v>0</v>
      </c>
      <c r="M131" s="67">
        <f t="shared" si="9"/>
        <v>1</v>
      </c>
      <c r="N131" s="67" t="str">
        <f t="shared" si="10"/>
        <v/>
      </c>
    </row>
    <row r="132" spans="1:14">
      <c r="A132" s="56"/>
      <c r="B132" s="105" t="s">
        <v>124</v>
      </c>
      <c r="C132" s="109" t="str">
        <f>IF(C126&gt;"",C126&amp;" / "&amp;C127,"")</f>
        <v>Stråhlman Tea / Stråhlman Ann-Cathrine</v>
      </c>
      <c r="D132" s="107" t="str">
        <f>IF(G126&gt;"",G126&amp;" / "&amp;G127,"")</f>
        <v>Turi Sanni / Turi Emily</v>
      </c>
      <c r="E132" s="64"/>
      <c r="F132" s="65">
        <v>4</v>
      </c>
      <c r="G132" s="65">
        <v>3</v>
      </c>
      <c r="H132" s="65">
        <v>9</v>
      </c>
      <c r="I132" s="65"/>
      <c r="J132" s="65"/>
      <c r="K132" s="66">
        <f>IF(ISBLANK(F132),"",COUNTIF(F132:J132,"&gt;=0"))</f>
        <v>3</v>
      </c>
      <c r="L132" s="66">
        <f>IF(ISBLANK(F132),"",(IF(LEFT(F132,1)="-",1,0)+IF(LEFT(G132,1)="-",1,0)+IF(LEFT(H132,1)="-",1,0)+IF(LEFT(I132,1)="-",1,0)+IF(LEFT(J132,1)="-",1,0)))</f>
        <v>0</v>
      </c>
      <c r="M132" s="67">
        <f t="shared" si="9"/>
        <v>1</v>
      </c>
      <c r="N132" s="67" t="str">
        <f t="shared" si="10"/>
        <v/>
      </c>
    </row>
    <row r="133" spans="1:14" ht="15" customHeight="1">
      <c r="A133" s="56"/>
      <c r="B133" s="88" t="s">
        <v>67</v>
      </c>
      <c r="C133" s="108" t="str">
        <f>IF(C123&gt;"",C123,"")</f>
        <v>Stråhlman Tea</v>
      </c>
      <c r="D133" s="63" t="str">
        <f>IF(G124&gt;"",G124,"")</f>
        <v>Turi Emily</v>
      </c>
      <c r="E133" s="64"/>
      <c r="F133" s="65"/>
      <c r="G133" s="65"/>
      <c r="H133" s="65"/>
      <c r="I133" s="65"/>
      <c r="J133" s="65"/>
      <c r="K133" s="66" t="str">
        <f>IF(ISBLANK(F133),"",COUNTIF(F133:J133,"&gt;=0"))</f>
        <v/>
      </c>
      <c r="L133" s="66" t="str">
        <f>IF(ISBLANK(F133),"",(IF(LEFT(F133,1)="-",1,0)+IF(LEFT(G133,1)="-",1,0)+IF(LEFT(H133,1)="-",1,0)+IF(LEFT(I133,1)="-",1,0)+IF(LEFT(J133,1)="-",1,0)))</f>
        <v/>
      </c>
      <c r="M133" s="67" t="str">
        <f t="shared" si="9"/>
        <v/>
      </c>
      <c r="N133" s="67" t="str">
        <f t="shared" si="10"/>
        <v/>
      </c>
    </row>
    <row r="134" spans="1:14">
      <c r="A134" s="56"/>
      <c r="B134" s="88" t="s">
        <v>68</v>
      </c>
      <c r="C134" s="63" t="str">
        <f>IF(C124&gt;"",C124,"")</f>
        <v>Stråhlman Ann-Cathrine</v>
      </c>
      <c r="D134" s="63" t="str">
        <f>IF(G123&gt;"",G123,"")</f>
        <v>Turi Sanni</v>
      </c>
      <c r="E134" s="64"/>
      <c r="F134" s="65"/>
      <c r="G134" s="65"/>
      <c r="H134" s="65"/>
      <c r="I134" s="65"/>
      <c r="J134" s="65"/>
      <c r="K134" s="66" t="str">
        <f>IF(ISBLANK(F134),"",COUNTIF(F134:J134,"&gt;=0"))</f>
        <v/>
      </c>
      <c r="L134" s="66" t="str">
        <f>IF(ISBLANK(F134),"",(IF(LEFT(F134,1)="-",1,0)+IF(LEFT(G134,1)="-",1,0)+IF(LEFT(H134,1)="-",1,0)+IF(LEFT(I134,1)="-",1,0)+IF(LEFT(J134,1)="-",1,0)))</f>
        <v/>
      </c>
      <c r="M134" s="67" t="str">
        <f t="shared" si="9"/>
        <v/>
      </c>
      <c r="N134" s="67" t="str">
        <f t="shared" si="10"/>
        <v/>
      </c>
    </row>
    <row r="135" spans="1:14">
      <c r="A135" s="56"/>
      <c r="B135" s="76"/>
      <c r="C135" s="75"/>
      <c r="D135" s="75"/>
      <c r="E135" s="75"/>
      <c r="F135" s="75"/>
      <c r="G135" s="75"/>
      <c r="H135" s="75"/>
      <c r="I135" s="146" t="s">
        <v>24</v>
      </c>
      <c r="J135" s="147"/>
      <c r="K135" s="68">
        <f>SUM(K130:K134)</f>
        <v>9</v>
      </c>
      <c r="L135" s="68">
        <f>SUM(L130:L134)</f>
        <v>0</v>
      </c>
      <c r="M135" s="68">
        <f>SUM(M130:M134)</f>
        <v>3</v>
      </c>
      <c r="N135" s="89">
        <f>SUM(N130:N134)</f>
        <v>0</v>
      </c>
    </row>
    <row r="136" spans="1:14">
      <c r="A136" s="56"/>
      <c r="B136" s="76" t="s">
        <v>69</v>
      </c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86"/>
    </row>
    <row r="137" spans="1:14">
      <c r="A137" s="56"/>
      <c r="B137" s="76" t="s">
        <v>70</v>
      </c>
      <c r="C137" s="75"/>
      <c r="D137" s="75" t="s">
        <v>71</v>
      </c>
      <c r="E137" s="75"/>
      <c r="F137" s="75"/>
      <c r="G137" s="75" t="s">
        <v>6</v>
      </c>
      <c r="H137" s="75"/>
      <c r="I137" s="75"/>
      <c r="J137" s="75" t="s">
        <v>72</v>
      </c>
      <c r="K137" s="75"/>
      <c r="L137" s="75"/>
      <c r="M137" s="75"/>
      <c r="N137" s="86"/>
    </row>
    <row r="138" spans="1:14" ht="15" thickBot="1">
      <c r="A138" s="56"/>
      <c r="B138" s="98"/>
      <c r="C138" s="99"/>
      <c r="D138" s="99"/>
      <c r="E138" s="99"/>
      <c r="F138" s="99"/>
      <c r="G138" s="99"/>
      <c r="H138" s="99"/>
      <c r="I138" s="99"/>
      <c r="J138" s="148" t="str">
        <f>IF(M135=3,C122,IF(N135=3,G122,""))</f>
        <v>PT Espoo 2</v>
      </c>
      <c r="K138" s="148"/>
      <c r="L138" s="148"/>
      <c r="M138" s="148"/>
      <c r="N138" s="149"/>
    </row>
    <row r="139" spans="1:14">
      <c r="A139" s="56"/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</row>
    <row r="140" spans="1:14">
      <c r="A140" s="56"/>
      <c r="B140" s="70"/>
      <c r="C140" s="71"/>
      <c r="D140" s="71"/>
      <c r="E140" s="71"/>
      <c r="F140" s="134" t="s">
        <v>48</v>
      </c>
      <c r="G140" s="150"/>
      <c r="H140" s="151" t="s">
        <v>18</v>
      </c>
      <c r="I140" s="152"/>
      <c r="J140" s="152"/>
      <c r="K140" s="152"/>
      <c r="L140" s="152"/>
      <c r="M140" s="152"/>
      <c r="N140" s="153"/>
    </row>
    <row r="141" spans="1:14">
      <c r="A141" s="56"/>
      <c r="B141" s="72"/>
      <c r="C141" s="73" t="s">
        <v>73</v>
      </c>
      <c r="D141" s="74"/>
      <c r="E141" s="75"/>
      <c r="F141" s="154" t="s">
        <v>49</v>
      </c>
      <c r="G141" s="155"/>
      <c r="H141" s="156" t="s">
        <v>5</v>
      </c>
      <c r="I141" s="157"/>
      <c r="J141" s="157"/>
      <c r="K141" s="157"/>
      <c r="L141" s="157"/>
      <c r="M141" s="157"/>
      <c r="N141" s="158"/>
    </row>
    <row r="142" spans="1:14">
      <c r="A142" s="56"/>
      <c r="B142" s="76"/>
      <c r="C142" s="77"/>
      <c r="D142" s="75"/>
      <c r="E142" s="75"/>
      <c r="F142" s="154" t="s">
        <v>50</v>
      </c>
      <c r="G142" s="155"/>
      <c r="H142" s="159" t="s">
        <v>102</v>
      </c>
      <c r="I142" s="160"/>
      <c r="J142" s="160"/>
      <c r="K142" s="160"/>
      <c r="L142" s="160"/>
      <c r="M142" s="160"/>
      <c r="N142" s="161"/>
    </row>
    <row r="143" spans="1:14" ht="15" thickBot="1">
      <c r="A143" s="56"/>
      <c r="B143" s="72"/>
      <c r="C143" s="74"/>
      <c r="D143" s="75"/>
      <c r="E143" s="75"/>
      <c r="F143" s="177" t="s">
        <v>51</v>
      </c>
      <c r="G143" s="178"/>
      <c r="H143" s="179">
        <v>45003</v>
      </c>
      <c r="I143" s="180"/>
      <c r="J143" s="181"/>
      <c r="K143" s="69" t="s">
        <v>52</v>
      </c>
      <c r="L143" s="182"/>
      <c r="M143" s="183"/>
      <c r="N143" s="184"/>
    </row>
    <row r="144" spans="1:14" ht="15" thickTop="1">
      <c r="A144" s="56"/>
      <c r="B144" s="78"/>
      <c r="C144" s="75"/>
      <c r="D144" s="75"/>
      <c r="E144" s="75"/>
      <c r="F144" s="79"/>
      <c r="G144" s="75"/>
      <c r="H144" s="75"/>
      <c r="I144" s="58"/>
      <c r="J144" s="58"/>
      <c r="K144" s="58"/>
      <c r="L144" s="58"/>
      <c r="M144" s="58"/>
      <c r="N144" s="80"/>
    </row>
    <row r="145" spans="1:14" ht="15" thickBot="1">
      <c r="A145" s="56"/>
      <c r="B145" s="81" t="s">
        <v>53</v>
      </c>
      <c r="C145" s="162" t="s">
        <v>93</v>
      </c>
      <c r="D145" s="163"/>
      <c r="E145" s="59"/>
      <c r="F145" s="110" t="s">
        <v>54</v>
      </c>
      <c r="G145" s="162" t="s">
        <v>46</v>
      </c>
      <c r="H145" s="164"/>
      <c r="I145" s="164"/>
      <c r="J145" s="164"/>
      <c r="K145" s="164"/>
      <c r="L145" s="164"/>
      <c r="M145" s="164"/>
      <c r="N145" s="130"/>
    </row>
    <row r="146" spans="1:14">
      <c r="A146" s="56"/>
      <c r="B146" s="82" t="s">
        <v>55</v>
      </c>
      <c r="C146" s="165" t="s">
        <v>183</v>
      </c>
      <c r="D146" s="166"/>
      <c r="E146" s="60"/>
      <c r="F146" s="83" t="s">
        <v>56</v>
      </c>
      <c r="G146" s="165" t="s">
        <v>166</v>
      </c>
      <c r="H146" s="167"/>
      <c r="I146" s="167"/>
      <c r="J146" s="167"/>
      <c r="K146" s="167"/>
      <c r="L146" s="167"/>
      <c r="M146" s="167"/>
      <c r="N146" s="168"/>
    </row>
    <row r="147" spans="1:14">
      <c r="A147" s="56"/>
      <c r="B147" s="84" t="s">
        <v>57</v>
      </c>
      <c r="C147" s="169" t="s">
        <v>182</v>
      </c>
      <c r="D147" s="170"/>
      <c r="E147" s="60"/>
      <c r="F147" s="61" t="s">
        <v>58</v>
      </c>
      <c r="G147" s="171" t="s">
        <v>167</v>
      </c>
      <c r="H147" s="142"/>
      <c r="I147" s="142"/>
      <c r="J147" s="142"/>
      <c r="K147" s="142"/>
      <c r="L147" s="142"/>
      <c r="M147" s="142"/>
      <c r="N147" s="143"/>
    </row>
    <row r="148" spans="1:14" ht="15" thickBot="1">
      <c r="A148" s="56"/>
      <c r="B148" s="172" t="s">
        <v>124</v>
      </c>
      <c r="C148" s="173"/>
      <c r="D148" s="174"/>
      <c r="E148" s="104"/>
      <c r="F148" s="175" t="s">
        <v>124</v>
      </c>
      <c r="G148" s="173"/>
      <c r="H148" s="173"/>
      <c r="I148" s="173"/>
      <c r="J148" s="173"/>
      <c r="K148" s="173"/>
      <c r="L148" s="173"/>
      <c r="M148" s="173"/>
      <c r="N148" s="176"/>
    </row>
    <row r="149" spans="1:14">
      <c r="A149" s="56"/>
      <c r="B149" s="101" t="s">
        <v>125</v>
      </c>
      <c r="C149" s="165" t="s">
        <v>183</v>
      </c>
      <c r="D149" s="166"/>
      <c r="E149" s="103"/>
      <c r="F149" s="102" t="s">
        <v>125</v>
      </c>
      <c r="G149" s="165" t="s">
        <v>166</v>
      </c>
      <c r="H149" s="167"/>
      <c r="I149" s="167"/>
      <c r="J149" s="167"/>
      <c r="K149" s="167"/>
      <c r="L149" s="167"/>
      <c r="M149" s="167"/>
      <c r="N149" s="168"/>
    </row>
    <row r="150" spans="1:14">
      <c r="A150" s="56"/>
      <c r="B150" s="102" t="s">
        <v>125</v>
      </c>
      <c r="C150" s="169" t="s">
        <v>182</v>
      </c>
      <c r="D150" s="170"/>
      <c r="E150" s="103"/>
      <c r="F150" s="102" t="s">
        <v>125</v>
      </c>
      <c r="G150" s="171" t="s">
        <v>167</v>
      </c>
      <c r="H150" s="142"/>
      <c r="I150" s="142"/>
      <c r="J150" s="142"/>
      <c r="K150" s="142"/>
      <c r="L150" s="142"/>
      <c r="M150" s="142"/>
      <c r="N150" s="143"/>
    </row>
    <row r="151" spans="1:14">
      <c r="A151" s="56"/>
      <c r="B151" s="76"/>
      <c r="C151" s="75"/>
      <c r="D151" s="75"/>
      <c r="E151" s="75"/>
      <c r="F151" s="79"/>
      <c r="G151" s="79"/>
      <c r="H151" s="79"/>
      <c r="I151" s="79"/>
      <c r="J151" s="75"/>
      <c r="K151" s="75"/>
      <c r="L151" s="75"/>
      <c r="M151" s="85"/>
      <c r="N151" s="86"/>
    </row>
    <row r="152" spans="1:14">
      <c r="A152" s="56"/>
      <c r="B152" s="100" t="s">
        <v>61</v>
      </c>
      <c r="C152" s="75"/>
      <c r="D152" s="75"/>
      <c r="E152" s="75"/>
      <c r="F152" s="61">
        <v>1</v>
      </c>
      <c r="G152" s="61">
        <v>2</v>
      </c>
      <c r="H152" s="61">
        <v>3</v>
      </c>
      <c r="I152" s="61">
        <v>4</v>
      </c>
      <c r="J152" s="61">
        <v>5</v>
      </c>
      <c r="K152" s="144" t="s">
        <v>2</v>
      </c>
      <c r="L152" s="145"/>
      <c r="M152" s="61" t="s">
        <v>62</v>
      </c>
      <c r="N152" s="87" t="s">
        <v>63</v>
      </c>
    </row>
    <row r="153" spans="1:14">
      <c r="A153" s="56"/>
      <c r="B153" s="88" t="s">
        <v>64</v>
      </c>
      <c r="C153" s="63" t="str">
        <f>IF(C146&gt;"",C146,"")</f>
        <v>Hietalahti Iina</v>
      </c>
      <c r="D153" s="63" t="str">
        <f>IF(G146&gt;"",G146,"")</f>
        <v>Kadar Kamilla</v>
      </c>
      <c r="E153" s="64"/>
      <c r="F153" s="65">
        <v>7</v>
      </c>
      <c r="G153" s="65">
        <v>13</v>
      </c>
      <c r="H153" s="65">
        <v>12</v>
      </c>
      <c r="I153" s="65"/>
      <c r="J153" s="65"/>
      <c r="K153" s="66">
        <f>IF(ISBLANK(F153),"",COUNTIF(F153:J153,"&gt;=0"))</f>
        <v>3</v>
      </c>
      <c r="L153" s="66">
        <f>IF(ISBLANK(F153),"",(IF(LEFT(F153,1)="-",1,0)+IF(LEFT(G153,1)="-",1,0)+IF(LEFT(H153,1)="-",1,0)+IF(LEFT(I153,1)="-",1,0)+IF(LEFT(J153,1)="-",1,0)))</f>
        <v>0</v>
      </c>
      <c r="M153" s="67">
        <f t="shared" ref="M153:M157" si="11">IF(K153=3,1,"")</f>
        <v>1</v>
      </c>
      <c r="N153" s="67" t="str">
        <f t="shared" ref="N153:N157" si="12">IF(L153=3,1,"")</f>
        <v/>
      </c>
    </row>
    <row r="154" spans="1:14">
      <c r="A154" s="56"/>
      <c r="B154" s="88" t="s">
        <v>65</v>
      </c>
      <c r="C154" s="106" t="str">
        <f>IF(C147&gt;"",C147,"")</f>
        <v>Suomalainen Sandra</v>
      </c>
      <c r="D154" s="63" t="str">
        <f>IF(G147&gt;"",G147,"")</f>
        <v>Räisänen Sofia</v>
      </c>
      <c r="E154" s="64"/>
      <c r="F154" s="65">
        <v>2</v>
      </c>
      <c r="G154" s="65">
        <v>8</v>
      </c>
      <c r="H154" s="65">
        <v>6</v>
      </c>
      <c r="I154" s="65"/>
      <c r="J154" s="65"/>
      <c r="K154" s="66">
        <f>IF(ISBLANK(F154),"",COUNTIF(F154:J154,"&gt;=0"))</f>
        <v>3</v>
      </c>
      <c r="L154" s="66">
        <f>IF(ISBLANK(F154),"",(IF(LEFT(F154,1)="-",1,0)+IF(LEFT(G154,1)="-",1,0)+IF(LEFT(H154,1)="-",1,0)+IF(LEFT(I154,1)="-",1,0)+IF(LEFT(J154,1)="-",1,0)))</f>
        <v>0</v>
      </c>
      <c r="M154" s="67">
        <f t="shared" si="11"/>
        <v>1</v>
      </c>
      <c r="N154" s="67" t="str">
        <f t="shared" si="12"/>
        <v/>
      </c>
    </row>
    <row r="155" spans="1:14">
      <c r="A155" s="56"/>
      <c r="B155" s="105" t="s">
        <v>124</v>
      </c>
      <c r="C155" s="109" t="str">
        <f>IF(C149&gt;"",C149&amp;" / "&amp;C150,"")</f>
        <v>Hietalahti Iina / Suomalainen Sandra</v>
      </c>
      <c r="D155" s="107" t="str">
        <f>IF(G149&gt;"",G149&amp;" / "&amp;G150,"")</f>
        <v>Kadar Kamilla / Räisänen Sofia</v>
      </c>
      <c r="E155" s="64"/>
      <c r="F155" s="65">
        <v>9</v>
      </c>
      <c r="G155" s="65">
        <v>4</v>
      </c>
      <c r="H155" s="65">
        <v>9</v>
      </c>
      <c r="I155" s="65"/>
      <c r="J155" s="65"/>
      <c r="K155" s="66">
        <f>IF(ISBLANK(F155),"",COUNTIF(F155:J155,"&gt;=0"))</f>
        <v>3</v>
      </c>
      <c r="L155" s="66">
        <f>IF(ISBLANK(F155),"",(IF(LEFT(F155,1)="-",1,0)+IF(LEFT(G155,1)="-",1,0)+IF(LEFT(H155,1)="-",1,0)+IF(LEFT(I155,1)="-",1,0)+IF(LEFT(J155,1)="-",1,0)))</f>
        <v>0</v>
      </c>
      <c r="M155" s="67">
        <f t="shared" si="11"/>
        <v>1</v>
      </c>
      <c r="N155" s="67" t="str">
        <f t="shared" si="12"/>
        <v/>
      </c>
    </row>
    <row r="156" spans="1:14" ht="15" customHeight="1">
      <c r="A156" s="56"/>
      <c r="B156" s="88" t="s">
        <v>67</v>
      </c>
      <c r="C156" s="108" t="str">
        <f>IF(C146&gt;"",C146,"")</f>
        <v>Hietalahti Iina</v>
      </c>
      <c r="D156" s="63" t="str">
        <f>IF(G147&gt;"",G147,"")</f>
        <v>Räisänen Sofia</v>
      </c>
      <c r="E156" s="64"/>
      <c r="F156" s="65"/>
      <c r="G156" s="65"/>
      <c r="H156" s="65"/>
      <c r="I156" s="65"/>
      <c r="J156" s="65"/>
      <c r="K156" s="66" t="str">
        <f>IF(ISBLANK(F156),"",COUNTIF(F156:J156,"&gt;=0"))</f>
        <v/>
      </c>
      <c r="L156" s="66" t="str">
        <f>IF(ISBLANK(F156),"",(IF(LEFT(F156,1)="-",1,0)+IF(LEFT(G156,1)="-",1,0)+IF(LEFT(H156,1)="-",1,0)+IF(LEFT(I156,1)="-",1,0)+IF(LEFT(J156,1)="-",1,0)))</f>
        <v/>
      </c>
      <c r="M156" s="67" t="str">
        <f t="shared" si="11"/>
        <v/>
      </c>
      <c r="N156" s="67" t="str">
        <f t="shared" si="12"/>
        <v/>
      </c>
    </row>
    <row r="157" spans="1:14">
      <c r="A157" s="56"/>
      <c r="B157" s="88" t="s">
        <v>68</v>
      </c>
      <c r="C157" s="63" t="str">
        <f>IF(C147&gt;"",C147,"")</f>
        <v>Suomalainen Sandra</v>
      </c>
      <c r="D157" s="63" t="str">
        <f>IF(G146&gt;"",G146,"")</f>
        <v>Kadar Kamilla</v>
      </c>
      <c r="E157" s="64"/>
      <c r="F157" s="65"/>
      <c r="G157" s="65"/>
      <c r="H157" s="65"/>
      <c r="I157" s="65"/>
      <c r="J157" s="65"/>
      <c r="K157" s="66" t="str">
        <f>IF(ISBLANK(F157),"",COUNTIF(F157:J157,"&gt;=0"))</f>
        <v/>
      </c>
      <c r="L157" s="66" t="str">
        <f>IF(ISBLANK(F157),"",(IF(LEFT(F157,1)="-",1,0)+IF(LEFT(G157,1)="-",1,0)+IF(LEFT(H157,1)="-",1,0)+IF(LEFT(I157,1)="-",1,0)+IF(LEFT(J157,1)="-",1,0)))</f>
        <v/>
      </c>
      <c r="M157" s="67" t="str">
        <f t="shared" si="11"/>
        <v/>
      </c>
      <c r="N157" s="67" t="str">
        <f t="shared" si="12"/>
        <v/>
      </c>
    </row>
    <row r="158" spans="1:14">
      <c r="A158" s="56"/>
      <c r="B158" s="76"/>
      <c r="C158" s="75"/>
      <c r="D158" s="75"/>
      <c r="E158" s="75"/>
      <c r="F158" s="75"/>
      <c r="G158" s="75"/>
      <c r="H158" s="75"/>
      <c r="I158" s="146" t="s">
        <v>24</v>
      </c>
      <c r="J158" s="147"/>
      <c r="K158" s="68">
        <f>SUM(K153:K157)</f>
        <v>9</v>
      </c>
      <c r="L158" s="68">
        <f>SUM(L153:L157)</f>
        <v>0</v>
      </c>
      <c r="M158" s="68">
        <f>SUM(M153:M157)</f>
        <v>3</v>
      </c>
      <c r="N158" s="89">
        <f>SUM(N153:N157)</f>
        <v>0</v>
      </c>
    </row>
    <row r="159" spans="1:14">
      <c r="A159" s="56"/>
      <c r="B159" s="76" t="s">
        <v>69</v>
      </c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86"/>
    </row>
    <row r="160" spans="1:14">
      <c r="A160" s="56"/>
      <c r="B160" s="76" t="s">
        <v>70</v>
      </c>
      <c r="C160" s="75"/>
      <c r="D160" s="75" t="s">
        <v>71</v>
      </c>
      <c r="E160" s="75"/>
      <c r="F160" s="75"/>
      <c r="G160" s="75" t="s">
        <v>6</v>
      </c>
      <c r="H160" s="75"/>
      <c r="I160" s="75"/>
      <c r="J160" s="75" t="s">
        <v>72</v>
      </c>
      <c r="K160" s="75"/>
      <c r="L160" s="75"/>
      <c r="M160" s="75"/>
      <c r="N160" s="86"/>
    </row>
    <row r="161" spans="1:14" ht="15" thickBot="1">
      <c r="A161" s="56"/>
      <c r="B161" s="98"/>
      <c r="C161" s="99"/>
      <c r="D161" s="99"/>
      <c r="E161" s="99"/>
      <c r="F161" s="99"/>
      <c r="G161" s="99"/>
      <c r="H161" s="99"/>
      <c r="I161" s="99"/>
      <c r="J161" s="148" t="str">
        <f>IF(M158=3,C145,IF(N158=3,G145,""))</f>
        <v>PTS Sherwood 1</v>
      </c>
      <c r="K161" s="148"/>
      <c r="L161" s="148"/>
      <c r="M161" s="148"/>
      <c r="N161" s="149"/>
    </row>
    <row r="162" spans="1:14">
      <c r="A162" s="56"/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</row>
    <row r="163" spans="1:14">
      <c r="A163" s="56"/>
      <c r="B163" s="70"/>
      <c r="C163" s="71"/>
      <c r="D163" s="71"/>
      <c r="E163" s="71"/>
      <c r="F163" s="134" t="s">
        <v>48</v>
      </c>
      <c r="G163" s="150"/>
      <c r="H163" s="151" t="s">
        <v>18</v>
      </c>
      <c r="I163" s="152"/>
      <c r="J163" s="152"/>
      <c r="K163" s="152"/>
      <c r="L163" s="152"/>
      <c r="M163" s="152"/>
      <c r="N163" s="153"/>
    </row>
    <row r="164" spans="1:14">
      <c r="A164" s="56"/>
      <c r="B164" s="72"/>
      <c r="C164" s="73" t="s">
        <v>73</v>
      </c>
      <c r="D164" s="74"/>
      <c r="E164" s="75"/>
      <c r="F164" s="154" t="s">
        <v>49</v>
      </c>
      <c r="G164" s="155"/>
      <c r="H164" s="156" t="s">
        <v>5</v>
      </c>
      <c r="I164" s="157"/>
      <c r="J164" s="157"/>
      <c r="K164" s="157"/>
      <c r="L164" s="157"/>
      <c r="M164" s="157"/>
      <c r="N164" s="158"/>
    </row>
    <row r="165" spans="1:14">
      <c r="A165" s="56"/>
      <c r="B165" s="76"/>
      <c r="C165" s="77"/>
      <c r="D165" s="75"/>
      <c r="E165" s="75"/>
      <c r="F165" s="154" t="s">
        <v>50</v>
      </c>
      <c r="G165" s="155"/>
      <c r="H165" s="159" t="s">
        <v>103</v>
      </c>
      <c r="I165" s="160"/>
      <c r="J165" s="160"/>
      <c r="K165" s="160"/>
      <c r="L165" s="160"/>
      <c r="M165" s="160"/>
      <c r="N165" s="161"/>
    </row>
    <row r="166" spans="1:14" ht="15" thickBot="1">
      <c r="A166" s="56"/>
      <c r="B166" s="72"/>
      <c r="C166" s="74"/>
      <c r="D166" s="75"/>
      <c r="E166" s="75"/>
      <c r="F166" s="177" t="s">
        <v>51</v>
      </c>
      <c r="G166" s="178"/>
      <c r="H166" s="179">
        <v>45003</v>
      </c>
      <c r="I166" s="180"/>
      <c r="J166" s="181"/>
      <c r="K166" s="69" t="s">
        <v>52</v>
      </c>
      <c r="L166" s="182"/>
      <c r="M166" s="183"/>
      <c r="N166" s="184"/>
    </row>
    <row r="167" spans="1:14" ht="15" thickTop="1">
      <c r="A167" s="56"/>
      <c r="B167" s="78"/>
      <c r="C167" s="75"/>
      <c r="D167" s="75"/>
      <c r="E167" s="75"/>
      <c r="F167" s="79"/>
      <c r="G167" s="75"/>
      <c r="H167" s="75"/>
      <c r="I167" s="58"/>
      <c r="J167" s="58"/>
      <c r="K167" s="58"/>
      <c r="L167" s="58"/>
      <c r="M167" s="58"/>
      <c r="N167" s="80"/>
    </row>
    <row r="168" spans="1:14" ht="15" thickBot="1">
      <c r="A168" s="56"/>
      <c r="B168" s="81" t="s">
        <v>53</v>
      </c>
      <c r="C168" s="162" t="s">
        <v>45</v>
      </c>
      <c r="D168" s="163"/>
      <c r="E168" s="59"/>
      <c r="F168" s="110" t="s">
        <v>54</v>
      </c>
      <c r="G168" s="162" t="s">
        <v>93</v>
      </c>
      <c r="H168" s="164"/>
      <c r="I168" s="164"/>
      <c r="J168" s="164"/>
      <c r="K168" s="164"/>
      <c r="L168" s="164"/>
      <c r="M168" s="164"/>
      <c r="N168" s="130"/>
    </row>
    <row r="169" spans="1:14">
      <c r="A169" s="56"/>
      <c r="B169" s="82" t="s">
        <v>55</v>
      </c>
      <c r="C169" s="165" t="s">
        <v>169</v>
      </c>
      <c r="D169" s="166"/>
      <c r="E169" s="60"/>
      <c r="F169" s="83" t="s">
        <v>56</v>
      </c>
      <c r="G169" s="165" t="s">
        <v>182</v>
      </c>
      <c r="H169" s="167"/>
      <c r="I169" s="167"/>
      <c r="J169" s="167"/>
      <c r="K169" s="167"/>
      <c r="L169" s="167"/>
      <c r="M169" s="167"/>
      <c r="N169" s="168"/>
    </row>
    <row r="170" spans="1:14">
      <c r="A170" s="56"/>
      <c r="B170" s="84" t="s">
        <v>57</v>
      </c>
      <c r="C170" s="169" t="s">
        <v>168</v>
      </c>
      <c r="D170" s="170"/>
      <c r="E170" s="60"/>
      <c r="F170" s="61" t="s">
        <v>58</v>
      </c>
      <c r="G170" s="171" t="s">
        <v>183</v>
      </c>
      <c r="H170" s="142"/>
      <c r="I170" s="142"/>
      <c r="J170" s="142"/>
      <c r="K170" s="142"/>
      <c r="L170" s="142"/>
      <c r="M170" s="142"/>
      <c r="N170" s="143"/>
    </row>
    <row r="171" spans="1:14" ht="15" thickBot="1">
      <c r="A171" s="56"/>
      <c r="B171" s="172" t="s">
        <v>124</v>
      </c>
      <c r="C171" s="173"/>
      <c r="D171" s="174"/>
      <c r="E171" s="104"/>
      <c r="F171" s="175" t="s">
        <v>124</v>
      </c>
      <c r="G171" s="173"/>
      <c r="H171" s="173"/>
      <c r="I171" s="173"/>
      <c r="J171" s="173"/>
      <c r="K171" s="173"/>
      <c r="L171" s="173"/>
      <c r="M171" s="173"/>
      <c r="N171" s="176"/>
    </row>
    <row r="172" spans="1:14">
      <c r="A172" s="56"/>
      <c r="B172" s="101" t="s">
        <v>125</v>
      </c>
      <c r="C172" s="165" t="s">
        <v>169</v>
      </c>
      <c r="D172" s="166"/>
      <c r="E172" s="103"/>
      <c r="F172" s="102" t="s">
        <v>125</v>
      </c>
      <c r="G172" s="165" t="s">
        <v>182</v>
      </c>
      <c r="H172" s="167"/>
      <c r="I172" s="167"/>
      <c r="J172" s="167"/>
      <c r="K172" s="167"/>
      <c r="L172" s="167"/>
      <c r="M172" s="167"/>
      <c r="N172" s="168"/>
    </row>
    <row r="173" spans="1:14">
      <c r="A173" s="56"/>
      <c r="B173" s="102" t="s">
        <v>125</v>
      </c>
      <c r="C173" s="169" t="s">
        <v>168</v>
      </c>
      <c r="D173" s="170"/>
      <c r="E173" s="103"/>
      <c r="F173" s="102" t="s">
        <v>125</v>
      </c>
      <c r="G173" s="171" t="s">
        <v>183</v>
      </c>
      <c r="H173" s="142"/>
      <c r="I173" s="142"/>
      <c r="J173" s="142"/>
      <c r="K173" s="142"/>
      <c r="L173" s="142"/>
      <c r="M173" s="142"/>
      <c r="N173" s="143"/>
    </row>
    <row r="174" spans="1:14">
      <c r="A174" s="56"/>
      <c r="B174" s="76"/>
      <c r="C174" s="75"/>
      <c r="D174" s="75"/>
      <c r="E174" s="75"/>
      <c r="F174" s="79"/>
      <c r="G174" s="79"/>
      <c r="H174" s="79"/>
      <c r="I174" s="79"/>
      <c r="J174" s="75"/>
      <c r="K174" s="75"/>
      <c r="L174" s="75"/>
      <c r="M174" s="85"/>
      <c r="N174" s="86"/>
    </row>
    <row r="175" spans="1:14">
      <c r="A175" s="56"/>
      <c r="B175" s="100" t="s">
        <v>61</v>
      </c>
      <c r="C175" s="75"/>
      <c r="D175" s="75"/>
      <c r="E175" s="75"/>
      <c r="F175" s="61">
        <v>1</v>
      </c>
      <c r="G175" s="61">
        <v>2</v>
      </c>
      <c r="H175" s="61">
        <v>3</v>
      </c>
      <c r="I175" s="61">
        <v>4</v>
      </c>
      <c r="J175" s="61">
        <v>5</v>
      </c>
      <c r="K175" s="144" t="s">
        <v>2</v>
      </c>
      <c r="L175" s="145"/>
      <c r="M175" s="61" t="s">
        <v>62</v>
      </c>
      <c r="N175" s="87" t="s">
        <v>63</v>
      </c>
    </row>
    <row r="176" spans="1:14">
      <c r="A176" s="56"/>
      <c r="B176" s="88" t="s">
        <v>64</v>
      </c>
      <c r="C176" s="63" t="str">
        <f>IF(C169&gt;"",C169,"")</f>
        <v>Stråhlman Ann-Cathrine</v>
      </c>
      <c r="D176" s="63" t="str">
        <f>IF(G169&gt;"",G169,"")</f>
        <v>Suomalainen Sandra</v>
      </c>
      <c r="E176" s="64"/>
      <c r="F176" s="65">
        <v>6</v>
      </c>
      <c r="G176" s="65">
        <v>3</v>
      </c>
      <c r="H176" s="65">
        <v>7</v>
      </c>
      <c r="I176" s="65"/>
      <c r="J176" s="65"/>
      <c r="K176" s="66">
        <f>IF(ISBLANK(F176),"",COUNTIF(F176:J176,"&gt;=0"))</f>
        <v>3</v>
      </c>
      <c r="L176" s="66">
        <f>IF(ISBLANK(F176),"",(IF(LEFT(F176,1)="-",1,0)+IF(LEFT(G176,1)="-",1,0)+IF(LEFT(H176,1)="-",1,0)+IF(LEFT(I176,1)="-",1,0)+IF(LEFT(J176,1)="-",1,0)))</f>
        <v>0</v>
      </c>
      <c r="M176" s="67">
        <f t="shared" ref="M176:M180" si="13">IF(K176=3,1,"")</f>
        <v>1</v>
      </c>
      <c r="N176" s="67" t="str">
        <f t="shared" ref="N176:N180" si="14">IF(L176=3,1,"")</f>
        <v/>
      </c>
    </row>
    <row r="177" spans="1:14">
      <c r="A177" s="56"/>
      <c r="B177" s="88" t="s">
        <v>65</v>
      </c>
      <c r="C177" s="106" t="str">
        <f>IF(C170&gt;"",C170,"")</f>
        <v>Stråhlman Tea</v>
      </c>
      <c r="D177" s="63" t="str">
        <f>IF(G170&gt;"",G170,"")</f>
        <v>Hietalahti Iina</v>
      </c>
      <c r="E177" s="64"/>
      <c r="F177" s="65">
        <v>-6</v>
      </c>
      <c r="G177" s="65">
        <v>-9</v>
      </c>
      <c r="H177" s="65">
        <v>6</v>
      </c>
      <c r="I177" s="65">
        <v>5</v>
      </c>
      <c r="J177" s="65">
        <v>-9</v>
      </c>
      <c r="K177" s="66">
        <f>IF(ISBLANK(F177),"",COUNTIF(F177:J177,"&gt;=0"))</f>
        <v>2</v>
      </c>
      <c r="L177" s="66">
        <f>IF(ISBLANK(F177),"",(IF(LEFT(F177,1)="-",1,0)+IF(LEFT(G177,1)="-",1,0)+IF(LEFT(H177,1)="-",1,0)+IF(LEFT(I177,1)="-",1,0)+IF(LEFT(J177,1)="-",1,0)))</f>
        <v>3</v>
      </c>
      <c r="M177" s="67" t="str">
        <f t="shared" si="13"/>
        <v/>
      </c>
      <c r="N177" s="67">
        <f t="shared" si="14"/>
        <v>1</v>
      </c>
    </row>
    <row r="178" spans="1:14">
      <c r="A178" s="56"/>
      <c r="B178" s="105" t="s">
        <v>124</v>
      </c>
      <c r="C178" s="109" t="str">
        <f>IF(C172&gt;"",C172&amp;" / "&amp;C173,"")</f>
        <v>Stråhlman Ann-Cathrine / Stråhlman Tea</v>
      </c>
      <c r="D178" s="107" t="str">
        <f>IF(G172&gt;"",G172&amp;" / "&amp;G173,"")</f>
        <v>Suomalainen Sandra / Hietalahti Iina</v>
      </c>
      <c r="E178" s="64"/>
      <c r="F178" s="65">
        <v>-7</v>
      </c>
      <c r="G178" s="65">
        <v>7</v>
      </c>
      <c r="H178" s="65">
        <v>8</v>
      </c>
      <c r="I178" s="65">
        <v>8</v>
      </c>
      <c r="J178" s="65"/>
      <c r="K178" s="66">
        <f>IF(ISBLANK(F178),"",COUNTIF(F178:J178,"&gt;=0"))</f>
        <v>3</v>
      </c>
      <c r="L178" s="66">
        <f>IF(ISBLANK(F178),"",(IF(LEFT(F178,1)="-",1,0)+IF(LEFT(G178,1)="-",1,0)+IF(LEFT(H178,1)="-",1,0)+IF(LEFT(I178,1)="-",1,0)+IF(LEFT(J178,1)="-",1,0)))</f>
        <v>1</v>
      </c>
      <c r="M178" s="67">
        <f t="shared" si="13"/>
        <v>1</v>
      </c>
      <c r="N178" s="67" t="str">
        <f t="shared" si="14"/>
        <v/>
      </c>
    </row>
    <row r="179" spans="1:14" ht="15" customHeight="1">
      <c r="A179" s="56"/>
      <c r="B179" s="88" t="s">
        <v>67</v>
      </c>
      <c r="C179" s="108" t="str">
        <f>IF(C169&gt;"",C169,"")</f>
        <v>Stråhlman Ann-Cathrine</v>
      </c>
      <c r="D179" s="63" t="str">
        <f>IF(G170&gt;"",G170,"")</f>
        <v>Hietalahti Iina</v>
      </c>
      <c r="E179" s="64"/>
      <c r="F179" s="65">
        <v>-4</v>
      </c>
      <c r="G179" s="65">
        <v>9</v>
      </c>
      <c r="H179" s="65">
        <v>-10</v>
      </c>
      <c r="I179" s="65">
        <v>6</v>
      </c>
      <c r="J179" s="65">
        <v>2</v>
      </c>
      <c r="K179" s="66">
        <f>IF(ISBLANK(F179),"",COUNTIF(F179:J179,"&gt;=0"))</f>
        <v>3</v>
      </c>
      <c r="L179" s="66">
        <f>IF(ISBLANK(F179),"",(IF(LEFT(F179,1)="-",1,0)+IF(LEFT(G179,1)="-",1,0)+IF(LEFT(H179,1)="-",1,0)+IF(LEFT(I179,1)="-",1,0)+IF(LEFT(J179,1)="-",1,0)))</f>
        <v>2</v>
      </c>
      <c r="M179" s="67">
        <f t="shared" si="13"/>
        <v>1</v>
      </c>
      <c r="N179" s="67" t="str">
        <f t="shared" si="14"/>
        <v/>
      </c>
    </row>
    <row r="180" spans="1:14">
      <c r="A180" s="56"/>
      <c r="B180" s="88" t="s">
        <v>68</v>
      </c>
      <c r="C180" s="63" t="str">
        <f>IF(C170&gt;"",C170,"")</f>
        <v>Stråhlman Tea</v>
      </c>
      <c r="D180" s="63" t="str">
        <f>IF(G169&gt;"",G169,"")</f>
        <v>Suomalainen Sandra</v>
      </c>
      <c r="E180" s="64"/>
      <c r="F180" s="65"/>
      <c r="G180" s="65"/>
      <c r="H180" s="65"/>
      <c r="I180" s="65"/>
      <c r="J180" s="65"/>
      <c r="K180" s="66" t="str">
        <f>IF(ISBLANK(F180),"",COUNTIF(F180:J180,"&gt;=0"))</f>
        <v/>
      </c>
      <c r="L180" s="66" t="str">
        <f>IF(ISBLANK(F180),"",(IF(LEFT(F180,1)="-",1,0)+IF(LEFT(G180,1)="-",1,0)+IF(LEFT(H180,1)="-",1,0)+IF(LEFT(I180,1)="-",1,0)+IF(LEFT(J180,1)="-",1,0)))</f>
        <v/>
      </c>
      <c r="M180" s="67" t="str">
        <f t="shared" si="13"/>
        <v/>
      </c>
      <c r="N180" s="67" t="str">
        <f t="shared" si="14"/>
        <v/>
      </c>
    </row>
    <row r="181" spans="1:14">
      <c r="A181" s="56"/>
      <c r="B181" s="76"/>
      <c r="C181" s="75"/>
      <c r="D181" s="75"/>
      <c r="E181" s="75"/>
      <c r="F181" s="75"/>
      <c r="G181" s="75"/>
      <c r="H181" s="75"/>
      <c r="I181" s="146" t="s">
        <v>24</v>
      </c>
      <c r="J181" s="147"/>
      <c r="K181" s="68">
        <f>SUM(K176:K180)</f>
        <v>11</v>
      </c>
      <c r="L181" s="68">
        <f>SUM(L176:L180)</f>
        <v>6</v>
      </c>
      <c r="M181" s="68">
        <f>SUM(M176:M180)</f>
        <v>3</v>
      </c>
      <c r="N181" s="89">
        <f>SUM(N176:N180)</f>
        <v>1</v>
      </c>
    </row>
    <row r="182" spans="1:14">
      <c r="A182" s="56"/>
      <c r="B182" s="76" t="s">
        <v>69</v>
      </c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86"/>
    </row>
    <row r="183" spans="1:14">
      <c r="A183" s="56"/>
      <c r="B183" s="76" t="s">
        <v>70</v>
      </c>
      <c r="C183" s="75"/>
      <c r="D183" s="75" t="s">
        <v>71</v>
      </c>
      <c r="E183" s="75"/>
      <c r="F183" s="75"/>
      <c r="G183" s="75" t="s">
        <v>6</v>
      </c>
      <c r="H183" s="75"/>
      <c r="I183" s="75"/>
      <c r="J183" s="75" t="s">
        <v>72</v>
      </c>
      <c r="K183" s="75"/>
      <c r="L183" s="75"/>
      <c r="M183" s="75"/>
      <c r="N183" s="86"/>
    </row>
    <row r="184" spans="1:14" ht="15" thickBot="1">
      <c r="A184" s="56"/>
      <c r="B184" s="98"/>
      <c r="C184" s="99"/>
      <c r="D184" s="99"/>
      <c r="E184" s="99"/>
      <c r="F184" s="99"/>
      <c r="G184" s="99"/>
      <c r="H184" s="99"/>
      <c r="I184" s="99"/>
      <c r="J184" s="148" t="str">
        <f>IF(M181=3,C168,IF(N181=3,G168,""))</f>
        <v>PT Espoo 2</v>
      </c>
      <c r="K184" s="148"/>
      <c r="L184" s="148"/>
      <c r="M184" s="148"/>
      <c r="N184" s="149"/>
    </row>
    <row r="185" spans="1:14">
      <c r="A185" s="56"/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</row>
    <row r="186" spans="1:14">
      <c r="A186" s="56"/>
      <c r="B186" s="70"/>
      <c r="C186" s="71"/>
      <c r="D186" s="71"/>
      <c r="E186" s="71"/>
      <c r="F186" s="134" t="s">
        <v>48</v>
      </c>
      <c r="G186" s="150"/>
      <c r="H186" s="151" t="s">
        <v>18</v>
      </c>
      <c r="I186" s="152"/>
      <c r="J186" s="152"/>
      <c r="K186" s="152"/>
      <c r="L186" s="152"/>
      <c r="M186" s="152"/>
      <c r="N186" s="153"/>
    </row>
    <row r="187" spans="1:14">
      <c r="A187" s="56"/>
      <c r="B187" s="72"/>
      <c r="C187" s="73" t="s">
        <v>73</v>
      </c>
      <c r="D187" s="74"/>
      <c r="E187" s="75"/>
      <c r="F187" s="154" t="s">
        <v>49</v>
      </c>
      <c r="G187" s="155"/>
      <c r="H187" s="156" t="s">
        <v>5</v>
      </c>
      <c r="I187" s="157"/>
      <c r="J187" s="157"/>
      <c r="K187" s="157"/>
      <c r="L187" s="157"/>
      <c r="M187" s="157"/>
      <c r="N187" s="158"/>
    </row>
    <row r="188" spans="1:14">
      <c r="A188" s="56"/>
      <c r="B188" s="76"/>
      <c r="C188" s="77"/>
      <c r="D188" s="75"/>
      <c r="E188" s="75"/>
      <c r="F188" s="154" t="s">
        <v>50</v>
      </c>
      <c r="G188" s="155"/>
      <c r="H188" s="159" t="s">
        <v>104</v>
      </c>
      <c r="I188" s="160"/>
      <c r="J188" s="160"/>
      <c r="K188" s="160"/>
      <c r="L188" s="160"/>
      <c r="M188" s="160"/>
      <c r="N188" s="161"/>
    </row>
    <row r="189" spans="1:14" ht="15" thickBot="1">
      <c r="A189" s="56"/>
      <c r="B189" s="72"/>
      <c r="C189" s="74"/>
      <c r="D189" s="75"/>
      <c r="E189" s="75"/>
      <c r="F189" s="177" t="s">
        <v>51</v>
      </c>
      <c r="G189" s="178"/>
      <c r="H189" s="179">
        <v>45003</v>
      </c>
      <c r="I189" s="180"/>
      <c r="J189" s="181"/>
      <c r="K189" s="69" t="s">
        <v>52</v>
      </c>
      <c r="L189" s="182"/>
      <c r="M189" s="183"/>
      <c r="N189" s="184"/>
    </row>
    <row r="190" spans="1:14" ht="15" thickTop="1">
      <c r="A190" s="56"/>
      <c r="B190" s="78"/>
      <c r="C190" s="75"/>
      <c r="D190" s="75"/>
      <c r="E190" s="75"/>
      <c r="F190" s="79"/>
      <c r="G190" s="75"/>
      <c r="H190" s="75"/>
      <c r="I190" s="58"/>
      <c r="J190" s="58"/>
      <c r="K190" s="58"/>
      <c r="L190" s="58"/>
      <c r="M190" s="58"/>
      <c r="N190" s="80"/>
    </row>
    <row r="191" spans="1:14" ht="15" thickBot="1">
      <c r="A191" s="56"/>
      <c r="B191" s="81" t="s">
        <v>53</v>
      </c>
      <c r="C191" s="162" t="s">
        <v>94</v>
      </c>
      <c r="D191" s="163"/>
      <c r="E191" s="59"/>
      <c r="F191" s="110" t="s">
        <v>54</v>
      </c>
      <c r="G191" s="162" t="s">
        <v>46</v>
      </c>
      <c r="H191" s="164"/>
      <c r="I191" s="164"/>
      <c r="J191" s="164"/>
      <c r="K191" s="164"/>
      <c r="L191" s="164"/>
      <c r="M191" s="164"/>
      <c r="N191" s="130"/>
    </row>
    <row r="192" spans="1:14">
      <c r="A192" s="56"/>
      <c r="B192" s="82" t="s">
        <v>55</v>
      </c>
      <c r="C192" s="165" t="s">
        <v>180</v>
      </c>
      <c r="D192" s="166"/>
      <c r="E192" s="60"/>
      <c r="F192" s="83" t="s">
        <v>56</v>
      </c>
      <c r="G192" s="165" t="s">
        <v>166</v>
      </c>
      <c r="H192" s="167"/>
      <c r="I192" s="167"/>
      <c r="J192" s="167"/>
      <c r="K192" s="167"/>
      <c r="L192" s="167"/>
      <c r="M192" s="167"/>
      <c r="N192" s="168"/>
    </row>
    <row r="193" spans="1:14">
      <c r="A193" s="56"/>
      <c r="B193" s="84" t="s">
        <v>57</v>
      </c>
      <c r="C193" s="169" t="s">
        <v>181</v>
      </c>
      <c r="D193" s="170"/>
      <c r="E193" s="60"/>
      <c r="F193" s="61" t="s">
        <v>58</v>
      </c>
      <c r="G193" s="171" t="s">
        <v>167</v>
      </c>
      <c r="H193" s="142"/>
      <c r="I193" s="142"/>
      <c r="J193" s="142"/>
      <c r="K193" s="142"/>
      <c r="L193" s="142"/>
      <c r="M193" s="142"/>
      <c r="N193" s="143"/>
    </row>
    <row r="194" spans="1:14" ht="15" thickBot="1">
      <c r="A194" s="56"/>
      <c r="B194" s="172" t="s">
        <v>124</v>
      </c>
      <c r="C194" s="173"/>
      <c r="D194" s="174"/>
      <c r="E194" s="104"/>
      <c r="F194" s="175" t="s">
        <v>124</v>
      </c>
      <c r="G194" s="173"/>
      <c r="H194" s="173"/>
      <c r="I194" s="173"/>
      <c r="J194" s="173"/>
      <c r="K194" s="173"/>
      <c r="L194" s="173"/>
      <c r="M194" s="173"/>
      <c r="N194" s="176"/>
    </row>
    <row r="195" spans="1:14">
      <c r="A195" s="56"/>
      <c r="B195" s="101" t="s">
        <v>125</v>
      </c>
      <c r="C195" s="165" t="s">
        <v>180</v>
      </c>
      <c r="D195" s="166"/>
      <c r="E195" s="103"/>
      <c r="F195" s="102" t="s">
        <v>125</v>
      </c>
      <c r="G195" s="165" t="s">
        <v>166</v>
      </c>
      <c r="H195" s="167"/>
      <c r="I195" s="167"/>
      <c r="J195" s="167"/>
      <c r="K195" s="167"/>
      <c r="L195" s="167"/>
      <c r="M195" s="167"/>
      <c r="N195" s="168"/>
    </row>
    <row r="196" spans="1:14">
      <c r="A196" s="56"/>
      <c r="B196" s="102" t="s">
        <v>125</v>
      </c>
      <c r="C196" s="169" t="s">
        <v>181</v>
      </c>
      <c r="D196" s="170"/>
      <c r="E196" s="103"/>
      <c r="F196" s="102" t="s">
        <v>125</v>
      </c>
      <c r="G196" s="171" t="s">
        <v>167</v>
      </c>
      <c r="H196" s="142"/>
      <c r="I196" s="142"/>
      <c r="J196" s="142"/>
      <c r="K196" s="142"/>
      <c r="L196" s="142"/>
      <c r="M196" s="142"/>
      <c r="N196" s="143"/>
    </row>
    <row r="197" spans="1:14">
      <c r="A197" s="56"/>
      <c r="B197" s="76"/>
      <c r="C197" s="75"/>
      <c r="D197" s="75"/>
      <c r="E197" s="75"/>
      <c r="F197" s="79"/>
      <c r="G197" s="79"/>
      <c r="H197" s="79"/>
      <c r="I197" s="79"/>
      <c r="J197" s="75"/>
      <c r="K197" s="75"/>
      <c r="L197" s="75"/>
      <c r="M197" s="85"/>
      <c r="N197" s="86"/>
    </row>
    <row r="198" spans="1:14">
      <c r="A198" s="56"/>
      <c r="B198" s="100" t="s">
        <v>61</v>
      </c>
      <c r="C198" s="75"/>
      <c r="D198" s="75"/>
      <c r="E198" s="75"/>
      <c r="F198" s="61">
        <v>1</v>
      </c>
      <c r="G198" s="61">
        <v>2</v>
      </c>
      <c r="H198" s="61">
        <v>3</v>
      </c>
      <c r="I198" s="61">
        <v>4</v>
      </c>
      <c r="J198" s="61">
        <v>5</v>
      </c>
      <c r="K198" s="144" t="s">
        <v>2</v>
      </c>
      <c r="L198" s="145"/>
      <c r="M198" s="61" t="s">
        <v>62</v>
      </c>
      <c r="N198" s="87" t="s">
        <v>63</v>
      </c>
    </row>
    <row r="199" spans="1:14">
      <c r="A199" s="56"/>
      <c r="B199" s="88" t="s">
        <v>64</v>
      </c>
      <c r="C199" s="63" t="str">
        <f>IF(C192&gt;"",C192,"")</f>
        <v>Turi Emily</v>
      </c>
      <c r="D199" s="63" t="str">
        <f>IF(G192&gt;"",G192,"")</f>
        <v>Kadar Kamilla</v>
      </c>
      <c r="E199" s="64"/>
      <c r="F199" s="65">
        <v>-5</v>
      </c>
      <c r="G199" s="65">
        <v>-10</v>
      </c>
      <c r="H199" s="65">
        <v>-5</v>
      </c>
      <c r="I199" s="65"/>
      <c r="J199" s="65"/>
      <c r="K199" s="66">
        <f>IF(ISBLANK(F199),"",COUNTIF(F199:J199,"&gt;=0"))</f>
        <v>0</v>
      </c>
      <c r="L199" s="66">
        <f>IF(ISBLANK(F199),"",(IF(LEFT(F199,1)="-",1,0)+IF(LEFT(G199,1)="-",1,0)+IF(LEFT(H199,1)="-",1,0)+IF(LEFT(I199,1)="-",1,0)+IF(LEFT(J199,1)="-",1,0)))</f>
        <v>3</v>
      </c>
      <c r="M199" s="67" t="str">
        <f t="shared" ref="M199:M203" si="15">IF(K199=3,1,"")</f>
        <v/>
      </c>
      <c r="N199" s="67">
        <f t="shared" ref="N199:N203" si="16">IF(L199=3,1,"")</f>
        <v>1</v>
      </c>
    </row>
    <row r="200" spans="1:14">
      <c r="A200" s="56"/>
      <c r="B200" s="88" t="s">
        <v>65</v>
      </c>
      <c r="C200" s="106" t="str">
        <f>IF(C193&gt;"",C193,"")</f>
        <v>Turi Sanni</v>
      </c>
      <c r="D200" s="63" t="str">
        <f>IF(G193&gt;"",G193,"")</f>
        <v>Räisänen Sofia</v>
      </c>
      <c r="E200" s="64"/>
      <c r="F200" s="65">
        <v>5</v>
      </c>
      <c r="G200" s="65">
        <v>3</v>
      </c>
      <c r="H200" s="65">
        <v>5</v>
      </c>
      <c r="I200" s="65"/>
      <c r="J200" s="65"/>
      <c r="K200" s="66">
        <f>IF(ISBLANK(F200),"",COUNTIF(F200:J200,"&gt;=0"))</f>
        <v>3</v>
      </c>
      <c r="L200" s="66">
        <f>IF(ISBLANK(F200),"",(IF(LEFT(F200,1)="-",1,0)+IF(LEFT(G200,1)="-",1,0)+IF(LEFT(H200,1)="-",1,0)+IF(LEFT(I200,1)="-",1,0)+IF(LEFT(J200,1)="-",1,0)))</f>
        <v>0</v>
      </c>
      <c r="M200" s="67">
        <f t="shared" si="15"/>
        <v>1</v>
      </c>
      <c r="N200" s="67" t="str">
        <f t="shared" si="16"/>
        <v/>
      </c>
    </row>
    <row r="201" spans="1:14">
      <c r="A201" s="56"/>
      <c r="B201" s="105" t="s">
        <v>124</v>
      </c>
      <c r="C201" s="109" t="str">
        <f>IF(C195&gt;"",C195&amp;" / "&amp;C196,"")</f>
        <v>Turi Emily / Turi Sanni</v>
      </c>
      <c r="D201" s="107" t="str">
        <f>IF(G195&gt;"",G195&amp;" / "&amp;G196,"")</f>
        <v>Kadar Kamilla / Räisänen Sofia</v>
      </c>
      <c r="E201" s="64"/>
      <c r="F201" s="65">
        <v>-7</v>
      </c>
      <c r="G201" s="65">
        <v>-11</v>
      </c>
      <c r="H201" s="65">
        <v>-6</v>
      </c>
      <c r="I201" s="65"/>
      <c r="J201" s="65"/>
      <c r="K201" s="66">
        <f>IF(ISBLANK(F201),"",COUNTIF(F201:J201,"&gt;=0"))</f>
        <v>0</v>
      </c>
      <c r="L201" s="66">
        <f>IF(ISBLANK(F201),"",(IF(LEFT(F201,1)="-",1,0)+IF(LEFT(G201,1)="-",1,0)+IF(LEFT(H201,1)="-",1,0)+IF(LEFT(I201,1)="-",1,0)+IF(LEFT(J201,1)="-",1,0)))</f>
        <v>3</v>
      </c>
      <c r="M201" s="67" t="str">
        <f t="shared" si="15"/>
        <v/>
      </c>
      <c r="N201" s="67">
        <f t="shared" si="16"/>
        <v>1</v>
      </c>
    </row>
    <row r="202" spans="1:14" ht="15" customHeight="1">
      <c r="A202" s="56"/>
      <c r="B202" s="88" t="s">
        <v>67</v>
      </c>
      <c r="C202" s="108" t="str">
        <f>IF(C192&gt;"",C192,"")</f>
        <v>Turi Emily</v>
      </c>
      <c r="D202" s="63" t="str">
        <f>IF(G193&gt;"",G193,"")</f>
        <v>Räisänen Sofia</v>
      </c>
      <c r="E202" s="64"/>
      <c r="F202" s="65">
        <v>4</v>
      </c>
      <c r="G202" s="65">
        <v>5</v>
      </c>
      <c r="H202" s="65">
        <v>4</v>
      </c>
      <c r="I202" s="65"/>
      <c r="J202" s="65"/>
      <c r="K202" s="66">
        <f>IF(ISBLANK(F202),"",COUNTIF(F202:J202,"&gt;=0"))</f>
        <v>3</v>
      </c>
      <c r="L202" s="66">
        <f>IF(ISBLANK(F202),"",(IF(LEFT(F202,1)="-",1,0)+IF(LEFT(G202,1)="-",1,0)+IF(LEFT(H202,1)="-",1,0)+IF(LEFT(I202,1)="-",1,0)+IF(LEFT(J202,1)="-",1,0)))</f>
        <v>0</v>
      </c>
      <c r="M202" s="67">
        <f t="shared" si="15"/>
        <v>1</v>
      </c>
      <c r="N202" s="67" t="str">
        <f t="shared" si="16"/>
        <v/>
      </c>
    </row>
    <row r="203" spans="1:14">
      <c r="A203" s="56"/>
      <c r="B203" s="88" t="s">
        <v>68</v>
      </c>
      <c r="C203" s="63" t="str">
        <f>IF(C193&gt;"",C193,"")</f>
        <v>Turi Sanni</v>
      </c>
      <c r="D203" s="63" t="str">
        <f>IF(G192&gt;"",G192,"")</f>
        <v>Kadar Kamilla</v>
      </c>
      <c r="E203" s="64"/>
      <c r="F203" s="65">
        <v>-3</v>
      </c>
      <c r="G203" s="65">
        <v>-7</v>
      </c>
      <c r="H203" s="65">
        <v>-7</v>
      </c>
      <c r="I203" s="65"/>
      <c r="J203" s="65"/>
      <c r="K203" s="66">
        <f>IF(ISBLANK(F203),"",COUNTIF(F203:J203,"&gt;=0"))</f>
        <v>0</v>
      </c>
      <c r="L203" s="66">
        <f>IF(ISBLANK(F203),"",(IF(LEFT(F203,1)="-",1,0)+IF(LEFT(G203,1)="-",1,0)+IF(LEFT(H203,1)="-",1,0)+IF(LEFT(I203,1)="-",1,0)+IF(LEFT(J203,1)="-",1,0)))</f>
        <v>3</v>
      </c>
      <c r="M203" s="67" t="str">
        <f t="shared" si="15"/>
        <v/>
      </c>
      <c r="N203" s="67">
        <f t="shared" si="16"/>
        <v>1</v>
      </c>
    </row>
    <row r="204" spans="1:14">
      <c r="A204" s="56"/>
      <c r="B204" s="76"/>
      <c r="C204" s="75"/>
      <c r="D204" s="75"/>
      <c r="E204" s="75"/>
      <c r="F204" s="75"/>
      <c r="G204" s="75"/>
      <c r="H204" s="75"/>
      <c r="I204" s="146" t="s">
        <v>24</v>
      </c>
      <c r="J204" s="147"/>
      <c r="K204" s="68">
        <f>SUM(K199:K203)</f>
        <v>6</v>
      </c>
      <c r="L204" s="68">
        <f>SUM(L199:L203)</f>
        <v>9</v>
      </c>
      <c r="M204" s="68">
        <f>SUM(M199:M203)</f>
        <v>2</v>
      </c>
      <c r="N204" s="89">
        <f>SUM(N199:N203)</f>
        <v>3</v>
      </c>
    </row>
    <row r="205" spans="1:14">
      <c r="A205" s="56"/>
      <c r="B205" s="76" t="s">
        <v>69</v>
      </c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86"/>
    </row>
    <row r="206" spans="1:14">
      <c r="A206" s="56"/>
      <c r="B206" s="76" t="s">
        <v>70</v>
      </c>
      <c r="C206" s="75"/>
      <c r="D206" s="75" t="s">
        <v>71</v>
      </c>
      <c r="E206" s="75"/>
      <c r="F206" s="75"/>
      <c r="G206" s="75" t="s">
        <v>6</v>
      </c>
      <c r="H206" s="75"/>
      <c r="I206" s="75"/>
      <c r="J206" s="75" t="s">
        <v>72</v>
      </c>
      <c r="K206" s="75"/>
      <c r="L206" s="75"/>
      <c r="M206" s="75"/>
      <c r="N206" s="86"/>
    </row>
    <row r="207" spans="1:14" ht="15" thickBot="1">
      <c r="A207" s="56"/>
      <c r="B207" s="98"/>
      <c r="C207" s="99"/>
      <c r="D207" s="99"/>
      <c r="E207" s="99"/>
      <c r="F207" s="99"/>
      <c r="G207" s="99"/>
      <c r="H207" s="99"/>
      <c r="I207" s="99"/>
      <c r="J207" s="148" t="str">
        <f>IF(M204=3,C191,IF(N204=3,G191,""))</f>
        <v>MBF</v>
      </c>
      <c r="K207" s="148"/>
      <c r="L207" s="148"/>
      <c r="M207" s="148"/>
      <c r="N207" s="149"/>
    </row>
    <row r="208" spans="1:14">
      <c r="A208" s="56"/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</row>
    <row r="209" spans="1:14">
      <c r="A209" s="56"/>
      <c r="B209" s="70"/>
      <c r="C209" s="71"/>
      <c r="D209" s="71"/>
      <c r="E209" s="71"/>
      <c r="F209" s="134" t="s">
        <v>48</v>
      </c>
      <c r="G209" s="150"/>
      <c r="H209" s="151" t="s">
        <v>18</v>
      </c>
      <c r="I209" s="152"/>
      <c r="J209" s="152"/>
      <c r="K209" s="152"/>
      <c r="L209" s="152"/>
      <c r="M209" s="152"/>
      <c r="N209" s="153"/>
    </row>
    <row r="210" spans="1:14">
      <c r="A210" s="56"/>
      <c r="B210" s="72"/>
      <c r="C210" s="73" t="s">
        <v>73</v>
      </c>
      <c r="D210" s="74"/>
      <c r="E210" s="75"/>
      <c r="F210" s="154" t="s">
        <v>49</v>
      </c>
      <c r="G210" s="155"/>
      <c r="H210" s="156" t="s">
        <v>5</v>
      </c>
      <c r="I210" s="157"/>
      <c r="J210" s="157"/>
      <c r="K210" s="157"/>
      <c r="L210" s="157"/>
      <c r="M210" s="157"/>
      <c r="N210" s="158"/>
    </row>
    <row r="211" spans="1:14">
      <c r="A211" s="56"/>
      <c r="B211" s="76"/>
      <c r="C211" s="77"/>
      <c r="D211" s="75"/>
      <c r="E211" s="75"/>
      <c r="F211" s="154" t="s">
        <v>50</v>
      </c>
      <c r="G211" s="155"/>
      <c r="H211" s="159" t="s">
        <v>105</v>
      </c>
      <c r="I211" s="160"/>
      <c r="J211" s="160"/>
      <c r="K211" s="160"/>
      <c r="L211" s="160"/>
      <c r="M211" s="160"/>
      <c r="N211" s="161"/>
    </row>
    <row r="212" spans="1:14" ht="15" thickBot="1">
      <c r="A212" s="56"/>
      <c r="B212" s="72"/>
      <c r="C212" s="74"/>
      <c r="D212" s="75"/>
      <c r="E212" s="75"/>
      <c r="F212" s="177" t="s">
        <v>51</v>
      </c>
      <c r="G212" s="178"/>
      <c r="H212" s="179">
        <v>45003</v>
      </c>
      <c r="I212" s="180"/>
      <c r="J212" s="181"/>
      <c r="K212" s="69" t="s">
        <v>52</v>
      </c>
      <c r="L212" s="182"/>
      <c r="M212" s="183"/>
      <c r="N212" s="184"/>
    </row>
    <row r="213" spans="1:14" ht="15" thickTop="1">
      <c r="A213" s="56"/>
      <c r="B213" s="78"/>
      <c r="C213" s="75"/>
      <c r="D213" s="75"/>
      <c r="E213" s="75"/>
      <c r="F213" s="79"/>
      <c r="G213" s="75"/>
      <c r="H213" s="75"/>
      <c r="I213" s="58"/>
      <c r="J213" s="58"/>
      <c r="K213" s="58"/>
      <c r="L213" s="58"/>
      <c r="M213" s="58"/>
      <c r="N213" s="80"/>
    </row>
    <row r="214" spans="1:14" ht="15" thickBot="1">
      <c r="A214" s="56"/>
      <c r="B214" s="81" t="s">
        <v>53</v>
      </c>
      <c r="C214" s="162" t="s">
        <v>93</v>
      </c>
      <c r="D214" s="163"/>
      <c r="E214" s="59"/>
      <c r="F214" s="110" t="s">
        <v>54</v>
      </c>
      <c r="G214" s="162" t="s">
        <v>47</v>
      </c>
      <c r="H214" s="164"/>
      <c r="I214" s="164"/>
      <c r="J214" s="164"/>
      <c r="K214" s="164"/>
      <c r="L214" s="164"/>
      <c r="M214" s="164"/>
      <c r="N214" s="130"/>
    </row>
    <row r="215" spans="1:14">
      <c r="A215" s="56"/>
      <c r="B215" s="82" t="s">
        <v>55</v>
      </c>
      <c r="C215" s="165" t="s">
        <v>183</v>
      </c>
      <c r="D215" s="166"/>
      <c r="E215" s="60"/>
      <c r="F215" s="83" t="s">
        <v>56</v>
      </c>
      <c r="G215" s="165" t="s">
        <v>163</v>
      </c>
      <c r="H215" s="167"/>
      <c r="I215" s="167"/>
      <c r="J215" s="167"/>
      <c r="K215" s="167"/>
      <c r="L215" s="167"/>
      <c r="M215" s="167"/>
      <c r="N215" s="168"/>
    </row>
    <row r="216" spans="1:14">
      <c r="A216" s="56"/>
      <c r="B216" s="84" t="s">
        <v>57</v>
      </c>
      <c r="C216" s="169" t="s">
        <v>182</v>
      </c>
      <c r="D216" s="170"/>
      <c r="E216" s="60"/>
      <c r="F216" s="61" t="s">
        <v>58</v>
      </c>
      <c r="G216" s="171" t="s">
        <v>162</v>
      </c>
      <c r="H216" s="142"/>
      <c r="I216" s="142"/>
      <c r="J216" s="142"/>
      <c r="K216" s="142"/>
      <c r="L216" s="142"/>
      <c r="M216" s="142"/>
      <c r="N216" s="143"/>
    </row>
    <row r="217" spans="1:14" ht="15" thickBot="1">
      <c r="A217" s="56"/>
      <c r="B217" s="172" t="s">
        <v>124</v>
      </c>
      <c r="C217" s="173"/>
      <c r="D217" s="174"/>
      <c r="E217" s="104"/>
      <c r="F217" s="175" t="s">
        <v>124</v>
      </c>
      <c r="G217" s="173"/>
      <c r="H217" s="173"/>
      <c r="I217" s="173"/>
      <c r="J217" s="173"/>
      <c r="K217" s="173"/>
      <c r="L217" s="173"/>
      <c r="M217" s="173"/>
      <c r="N217" s="176"/>
    </row>
    <row r="218" spans="1:14">
      <c r="A218" s="56"/>
      <c r="B218" s="101" t="s">
        <v>125</v>
      </c>
      <c r="C218" s="165" t="s">
        <v>183</v>
      </c>
      <c r="D218" s="166"/>
      <c r="E218" s="103"/>
      <c r="F218" s="102" t="s">
        <v>125</v>
      </c>
      <c r="G218" s="165" t="s">
        <v>163</v>
      </c>
      <c r="H218" s="167"/>
      <c r="I218" s="167"/>
      <c r="J218" s="167"/>
      <c r="K218" s="167"/>
      <c r="L218" s="167"/>
      <c r="M218" s="167"/>
      <c r="N218" s="168"/>
    </row>
    <row r="219" spans="1:14">
      <c r="A219" s="56"/>
      <c r="B219" s="102" t="s">
        <v>125</v>
      </c>
      <c r="C219" s="169" t="s">
        <v>182</v>
      </c>
      <c r="D219" s="170"/>
      <c r="E219" s="103"/>
      <c r="F219" s="102" t="s">
        <v>125</v>
      </c>
      <c r="G219" s="171" t="s">
        <v>162</v>
      </c>
      <c r="H219" s="142"/>
      <c r="I219" s="142"/>
      <c r="J219" s="142"/>
      <c r="K219" s="142"/>
      <c r="L219" s="142"/>
      <c r="M219" s="142"/>
      <c r="N219" s="143"/>
    </row>
    <row r="220" spans="1:14">
      <c r="A220" s="56"/>
      <c r="B220" s="76"/>
      <c r="C220" s="75"/>
      <c r="D220" s="75"/>
      <c r="E220" s="75"/>
      <c r="F220" s="79"/>
      <c r="G220" s="79"/>
      <c r="H220" s="79"/>
      <c r="I220" s="79"/>
      <c r="J220" s="75"/>
      <c r="K220" s="75"/>
      <c r="L220" s="75"/>
      <c r="M220" s="85"/>
      <c r="N220" s="86"/>
    </row>
    <row r="221" spans="1:14">
      <c r="A221" s="56"/>
      <c r="B221" s="100" t="s">
        <v>61</v>
      </c>
      <c r="C221" s="75"/>
      <c r="D221" s="75"/>
      <c r="E221" s="75"/>
      <c r="F221" s="61">
        <v>1</v>
      </c>
      <c r="G221" s="61">
        <v>2</v>
      </c>
      <c r="H221" s="61">
        <v>3</v>
      </c>
      <c r="I221" s="61">
        <v>4</v>
      </c>
      <c r="J221" s="61">
        <v>5</v>
      </c>
      <c r="K221" s="144" t="s">
        <v>2</v>
      </c>
      <c r="L221" s="145"/>
      <c r="M221" s="61" t="s">
        <v>62</v>
      </c>
      <c r="N221" s="87" t="s">
        <v>63</v>
      </c>
    </row>
    <row r="222" spans="1:14">
      <c r="A222" s="56"/>
      <c r="B222" s="88" t="s">
        <v>64</v>
      </c>
      <c r="C222" s="63" t="str">
        <f>IF(C215&gt;"",C215,"")</f>
        <v>Hietalahti Iina</v>
      </c>
      <c r="D222" s="63" t="str">
        <f>IF(G215&gt;"",G215,"")</f>
        <v>Yang Yixin</v>
      </c>
      <c r="E222" s="64"/>
      <c r="F222" s="65">
        <v>-6</v>
      </c>
      <c r="G222" s="65">
        <v>-9</v>
      </c>
      <c r="H222" s="65">
        <v>-4</v>
      </c>
      <c r="I222" s="65"/>
      <c r="J222" s="65"/>
      <c r="K222" s="66">
        <f>IF(ISBLANK(F222),"",COUNTIF(F222:J222,"&gt;=0"))</f>
        <v>0</v>
      </c>
      <c r="L222" s="66">
        <f>IF(ISBLANK(F222),"",(IF(LEFT(F222,1)="-",1,0)+IF(LEFT(G222,1)="-",1,0)+IF(LEFT(H222,1)="-",1,0)+IF(LEFT(I222,1)="-",1,0)+IF(LEFT(J222,1)="-",1,0)))</f>
        <v>3</v>
      </c>
      <c r="M222" s="67" t="str">
        <f t="shared" ref="M222:M226" si="17">IF(K222=3,1,"")</f>
        <v/>
      </c>
      <c r="N222" s="67">
        <f t="shared" ref="N222:N226" si="18">IF(L222=3,1,"")</f>
        <v>1</v>
      </c>
    </row>
    <row r="223" spans="1:14">
      <c r="A223" s="56"/>
      <c r="B223" s="88" t="s">
        <v>65</v>
      </c>
      <c r="C223" s="106" t="str">
        <f>IF(C216&gt;"",C216,"")</f>
        <v>Suomalainen Sandra</v>
      </c>
      <c r="D223" s="63" t="str">
        <f>IF(G216&gt;"",G216,"")</f>
        <v>Ylinen Sonja</v>
      </c>
      <c r="E223" s="64"/>
      <c r="F223" s="65">
        <v>-6</v>
      </c>
      <c r="G223" s="65">
        <v>8</v>
      </c>
      <c r="H223" s="65">
        <v>-8</v>
      </c>
      <c r="I223" s="65">
        <v>-10</v>
      </c>
      <c r="J223" s="65"/>
      <c r="K223" s="66">
        <f>IF(ISBLANK(F223),"",COUNTIF(F223:J223,"&gt;=0"))</f>
        <v>1</v>
      </c>
      <c r="L223" s="66">
        <f>IF(ISBLANK(F223),"",(IF(LEFT(F223,1)="-",1,0)+IF(LEFT(G223,1)="-",1,0)+IF(LEFT(H223,1)="-",1,0)+IF(LEFT(I223,1)="-",1,0)+IF(LEFT(J223,1)="-",1,0)))</f>
        <v>3</v>
      </c>
      <c r="M223" s="67" t="str">
        <f t="shared" si="17"/>
        <v/>
      </c>
      <c r="N223" s="67">
        <f t="shared" si="18"/>
        <v>1</v>
      </c>
    </row>
    <row r="224" spans="1:14">
      <c r="A224" s="56"/>
      <c r="B224" s="105" t="s">
        <v>124</v>
      </c>
      <c r="C224" s="109" t="str">
        <f>IF(C218&gt;"",C218&amp;" / "&amp;C219,"")</f>
        <v>Hietalahti Iina / Suomalainen Sandra</v>
      </c>
      <c r="D224" s="107" t="str">
        <f>IF(G218&gt;"",G218&amp;" / "&amp;G219,"")</f>
        <v>Yang Yixin / Ylinen Sonja</v>
      </c>
      <c r="E224" s="64"/>
      <c r="F224" s="65">
        <v>-6</v>
      </c>
      <c r="G224" s="65">
        <v>-6</v>
      </c>
      <c r="H224" s="65">
        <v>-1</v>
      </c>
      <c r="I224" s="65"/>
      <c r="J224" s="65"/>
      <c r="K224" s="66">
        <f>IF(ISBLANK(F224),"",COUNTIF(F224:J224,"&gt;=0"))</f>
        <v>0</v>
      </c>
      <c r="L224" s="66">
        <f>IF(ISBLANK(F224),"",(IF(LEFT(F224,1)="-",1,0)+IF(LEFT(G224,1)="-",1,0)+IF(LEFT(H224,1)="-",1,0)+IF(LEFT(I224,1)="-",1,0)+IF(LEFT(J224,1)="-",1,0)))</f>
        <v>3</v>
      </c>
      <c r="M224" s="67" t="str">
        <f t="shared" si="17"/>
        <v/>
      </c>
      <c r="N224" s="67">
        <f t="shared" si="18"/>
        <v>1</v>
      </c>
    </row>
    <row r="225" spans="1:14" ht="15" customHeight="1">
      <c r="A225" s="56"/>
      <c r="B225" s="88" t="s">
        <v>67</v>
      </c>
      <c r="C225" s="108" t="str">
        <f>IF(C215&gt;"",C215,"")</f>
        <v>Hietalahti Iina</v>
      </c>
      <c r="D225" s="63" t="str">
        <f>IF(G216&gt;"",G216,"")</f>
        <v>Ylinen Sonja</v>
      </c>
      <c r="E225" s="64"/>
      <c r="F225" s="65"/>
      <c r="G225" s="65"/>
      <c r="H225" s="65"/>
      <c r="I225" s="65"/>
      <c r="J225" s="65"/>
      <c r="K225" s="66" t="str">
        <f>IF(ISBLANK(F225),"",COUNTIF(F225:J225,"&gt;=0"))</f>
        <v/>
      </c>
      <c r="L225" s="66" t="str">
        <f>IF(ISBLANK(F225),"",(IF(LEFT(F225,1)="-",1,0)+IF(LEFT(G225,1)="-",1,0)+IF(LEFT(H225,1)="-",1,0)+IF(LEFT(I225,1)="-",1,0)+IF(LEFT(J225,1)="-",1,0)))</f>
        <v/>
      </c>
      <c r="M225" s="67" t="str">
        <f t="shared" si="17"/>
        <v/>
      </c>
      <c r="N225" s="67" t="str">
        <f t="shared" si="18"/>
        <v/>
      </c>
    </row>
    <row r="226" spans="1:14">
      <c r="A226" s="56"/>
      <c r="B226" s="88" t="s">
        <v>68</v>
      </c>
      <c r="C226" s="63" t="str">
        <f>IF(C216&gt;"",C216,"")</f>
        <v>Suomalainen Sandra</v>
      </c>
      <c r="D226" s="63" t="str">
        <f>IF(G215&gt;"",G215,"")</f>
        <v>Yang Yixin</v>
      </c>
      <c r="E226" s="64"/>
      <c r="F226" s="65"/>
      <c r="G226" s="65"/>
      <c r="H226" s="65"/>
      <c r="I226" s="65"/>
      <c r="J226" s="65"/>
      <c r="K226" s="66" t="str">
        <f>IF(ISBLANK(F226),"",COUNTIF(F226:J226,"&gt;=0"))</f>
        <v/>
      </c>
      <c r="L226" s="66" t="str">
        <f>IF(ISBLANK(F226),"",(IF(LEFT(F226,1)="-",1,0)+IF(LEFT(G226,1)="-",1,0)+IF(LEFT(H226,1)="-",1,0)+IF(LEFT(I226,1)="-",1,0)+IF(LEFT(J226,1)="-",1,0)))</f>
        <v/>
      </c>
      <c r="M226" s="67" t="str">
        <f t="shared" si="17"/>
        <v/>
      </c>
      <c r="N226" s="67" t="str">
        <f t="shared" si="18"/>
        <v/>
      </c>
    </row>
    <row r="227" spans="1:14">
      <c r="A227" s="56"/>
      <c r="B227" s="76"/>
      <c r="C227" s="75"/>
      <c r="D227" s="75"/>
      <c r="E227" s="75"/>
      <c r="F227" s="75"/>
      <c r="G227" s="75"/>
      <c r="H227" s="75"/>
      <c r="I227" s="146" t="s">
        <v>24</v>
      </c>
      <c r="J227" s="147"/>
      <c r="K227" s="68">
        <f>SUM(K222:K226)</f>
        <v>1</v>
      </c>
      <c r="L227" s="68">
        <f>SUM(L222:L226)</f>
        <v>9</v>
      </c>
      <c r="M227" s="68">
        <f>SUM(M222:M226)</f>
        <v>0</v>
      </c>
      <c r="N227" s="89">
        <f>SUM(N222:N226)</f>
        <v>3</v>
      </c>
    </row>
    <row r="228" spans="1:14">
      <c r="A228" s="56"/>
      <c r="B228" s="76" t="s">
        <v>69</v>
      </c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86"/>
    </row>
    <row r="229" spans="1:14">
      <c r="A229" s="56"/>
      <c r="B229" s="76" t="s">
        <v>70</v>
      </c>
      <c r="C229" s="75"/>
      <c r="D229" s="75" t="s">
        <v>71</v>
      </c>
      <c r="E229" s="75"/>
      <c r="F229" s="75"/>
      <c r="G229" s="75" t="s">
        <v>6</v>
      </c>
      <c r="H229" s="75"/>
      <c r="I229" s="75"/>
      <c r="J229" s="75" t="s">
        <v>72</v>
      </c>
      <c r="K229" s="75"/>
      <c r="L229" s="75"/>
      <c r="M229" s="75"/>
      <c r="N229" s="86"/>
    </row>
    <row r="230" spans="1:14" ht="15" thickBot="1">
      <c r="A230" s="56"/>
      <c r="B230" s="98"/>
      <c r="C230" s="99"/>
      <c r="D230" s="99"/>
      <c r="E230" s="99"/>
      <c r="F230" s="99"/>
      <c r="G230" s="99"/>
      <c r="H230" s="99"/>
      <c r="I230" s="99"/>
      <c r="J230" s="148" t="str">
        <f>IF(M227=3,C214,IF(N227=3,G214,""))</f>
        <v>PT Espoo 1</v>
      </c>
      <c r="K230" s="148"/>
      <c r="L230" s="148"/>
      <c r="M230" s="148"/>
      <c r="N230" s="149"/>
    </row>
    <row r="231" spans="1:14">
      <c r="A231" s="56"/>
      <c r="B231" s="56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</row>
    <row r="232" spans="1:14">
      <c r="A232" s="56"/>
      <c r="B232" s="70"/>
      <c r="C232" s="71"/>
      <c r="D232" s="71"/>
      <c r="E232" s="71"/>
      <c r="F232" s="134" t="s">
        <v>48</v>
      </c>
      <c r="G232" s="150"/>
      <c r="H232" s="151" t="s">
        <v>18</v>
      </c>
      <c r="I232" s="152"/>
      <c r="J232" s="152"/>
      <c r="K232" s="152"/>
      <c r="L232" s="152"/>
      <c r="M232" s="152"/>
      <c r="N232" s="153"/>
    </row>
    <row r="233" spans="1:14">
      <c r="A233" s="56"/>
      <c r="B233" s="72"/>
      <c r="C233" s="73" t="s">
        <v>73</v>
      </c>
      <c r="D233" s="74"/>
      <c r="E233" s="75"/>
      <c r="F233" s="154" t="s">
        <v>49</v>
      </c>
      <c r="G233" s="155"/>
      <c r="H233" s="156" t="s">
        <v>5</v>
      </c>
      <c r="I233" s="157"/>
      <c r="J233" s="157"/>
      <c r="K233" s="157"/>
      <c r="L233" s="157"/>
      <c r="M233" s="157"/>
      <c r="N233" s="158"/>
    </row>
    <row r="234" spans="1:14">
      <c r="A234" s="56"/>
      <c r="B234" s="76"/>
      <c r="C234" s="77"/>
      <c r="D234" s="75"/>
      <c r="E234" s="75"/>
      <c r="F234" s="154" t="s">
        <v>50</v>
      </c>
      <c r="G234" s="155"/>
      <c r="H234" s="159" t="s">
        <v>105</v>
      </c>
      <c r="I234" s="160"/>
      <c r="J234" s="160"/>
      <c r="K234" s="160"/>
      <c r="L234" s="160"/>
      <c r="M234" s="160"/>
      <c r="N234" s="161"/>
    </row>
    <row r="235" spans="1:14" ht="15" thickBot="1">
      <c r="A235" s="56"/>
      <c r="B235" s="72"/>
      <c r="C235" s="74"/>
      <c r="D235" s="75"/>
      <c r="E235" s="75"/>
      <c r="F235" s="177" t="s">
        <v>51</v>
      </c>
      <c r="G235" s="178"/>
      <c r="H235" s="179">
        <v>45003</v>
      </c>
      <c r="I235" s="180"/>
      <c r="J235" s="181"/>
      <c r="K235" s="69" t="s">
        <v>52</v>
      </c>
      <c r="L235" s="182"/>
      <c r="M235" s="183"/>
      <c r="N235" s="184"/>
    </row>
    <row r="236" spans="1:14" ht="15" thickTop="1">
      <c r="A236" s="56"/>
      <c r="B236" s="78"/>
      <c r="C236" s="75"/>
      <c r="D236" s="75"/>
      <c r="E236" s="75"/>
      <c r="F236" s="79"/>
      <c r="G236" s="75"/>
      <c r="H236" s="75"/>
      <c r="I236" s="58"/>
      <c r="J236" s="58"/>
      <c r="K236" s="58"/>
      <c r="L236" s="58"/>
      <c r="M236" s="58"/>
      <c r="N236" s="80"/>
    </row>
    <row r="237" spans="1:14" ht="15" thickBot="1">
      <c r="A237" s="56"/>
      <c r="B237" s="81" t="s">
        <v>53</v>
      </c>
      <c r="C237" s="162" t="s">
        <v>45</v>
      </c>
      <c r="D237" s="163"/>
      <c r="E237" s="59"/>
      <c r="F237" s="110" t="s">
        <v>54</v>
      </c>
      <c r="G237" s="162" t="s">
        <v>92</v>
      </c>
      <c r="H237" s="164"/>
      <c r="I237" s="164"/>
      <c r="J237" s="164"/>
      <c r="K237" s="164"/>
      <c r="L237" s="164"/>
      <c r="M237" s="164"/>
      <c r="N237" s="130"/>
    </row>
    <row r="238" spans="1:14">
      <c r="A238" s="56"/>
      <c r="B238" s="82" t="s">
        <v>55</v>
      </c>
      <c r="C238" s="165" t="s">
        <v>169</v>
      </c>
      <c r="D238" s="166"/>
      <c r="E238" s="60"/>
      <c r="F238" s="83" t="s">
        <v>56</v>
      </c>
      <c r="G238" s="165" t="s">
        <v>164</v>
      </c>
      <c r="H238" s="167"/>
      <c r="I238" s="167"/>
      <c r="J238" s="167"/>
      <c r="K238" s="167"/>
      <c r="L238" s="167"/>
      <c r="M238" s="167"/>
      <c r="N238" s="168"/>
    </row>
    <row r="239" spans="1:14">
      <c r="A239" s="56"/>
      <c r="B239" s="84" t="s">
        <v>57</v>
      </c>
      <c r="C239" s="169" t="s">
        <v>168</v>
      </c>
      <c r="D239" s="170"/>
      <c r="E239" s="60"/>
      <c r="F239" s="61" t="s">
        <v>58</v>
      </c>
      <c r="G239" s="171" t="s">
        <v>165</v>
      </c>
      <c r="H239" s="142"/>
      <c r="I239" s="142"/>
      <c r="J239" s="142"/>
      <c r="K239" s="142"/>
      <c r="L239" s="142"/>
      <c r="M239" s="142"/>
      <c r="N239" s="143"/>
    </row>
    <row r="240" spans="1:14" ht="15" thickBot="1">
      <c r="A240" s="56"/>
      <c r="B240" s="172" t="s">
        <v>124</v>
      </c>
      <c r="C240" s="173"/>
      <c r="D240" s="174"/>
      <c r="E240" s="104"/>
      <c r="F240" s="175" t="s">
        <v>124</v>
      </c>
      <c r="G240" s="173"/>
      <c r="H240" s="173"/>
      <c r="I240" s="173"/>
      <c r="J240" s="173"/>
      <c r="K240" s="173"/>
      <c r="L240" s="173"/>
      <c r="M240" s="173"/>
      <c r="N240" s="176"/>
    </row>
    <row r="241" spans="1:14">
      <c r="A241" s="56"/>
      <c r="B241" s="101" t="s">
        <v>125</v>
      </c>
      <c r="C241" s="165" t="s">
        <v>169</v>
      </c>
      <c r="D241" s="166"/>
      <c r="E241" s="103"/>
      <c r="F241" s="102" t="s">
        <v>125</v>
      </c>
      <c r="G241" s="165" t="s">
        <v>164</v>
      </c>
      <c r="H241" s="167"/>
      <c r="I241" s="167"/>
      <c r="J241" s="167"/>
      <c r="K241" s="167"/>
      <c r="L241" s="167"/>
      <c r="M241" s="167"/>
      <c r="N241" s="168"/>
    </row>
    <row r="242" spans="1:14">
      <c r="A242" s="56"/>
      <c r="B242" s="102" t="s">
        <v>125</v>
      </c>
      <c r="C242" s="169" t="s">
        <v>168</v>
      </c>
      <c r="D242" s="170"/>
      <c r="E242" s="103"/>
      <c r="F242" s="102" t="s">
        <v>125</v>
      </c>
      <c r="G242" s="171" t="s">
        <v>165</v>
      </c>
      <c r="H242" s="142"/>
      <c r="I242" s="142"/>
      <c r="J242" s="142"/>
      <c r="K242" s="142"/>
      <c r="L242" s="142"/>
      <c r="M242" s="142"/>
      <c r="N242" s="143"/>
    </row>
    <row r="243" spans="1:14">
      <c r="A243" s="56"/>
      <c r="B243" s="76"/>
      <c r="C243" s="75"/>
      <c r="D243" s="75"/>
      <c r="E243" s="75"/>
      <c r="F243" s="79"/>
      <c r="G243" s="79"/>
      <c r="H243" s="79"/>
      <c r="I243" s="79"/>
      <c r="J243" s="75"/>
      <c r="K243" s="75"/>
      <c r="L243" s="75"/>
      <c r="M243" s="85"/>
      <c r="N243" s="86"/>
    </row>
    <row r="244" spans="1:14">
      <c r="A244" s="56"/>
      <c r="B244" s="100" t="s">
        <v>61</v>
      </c>
      <c r="C244" s="75"/>
      <c r="D244" s="75"/>
      <c r="E244" s="75"/>
      <c r="F244" s="61">
        <v>1</v>
      </c>
      <c r="G244" s="61">
        <v>2</v>
      </c>
      <c r="H244" s="61">
        <v>3</v>
      </c>
      <c r="I244" s="61">
        <v>4</v>
      </c>
      <c r="J244" s="61">
        <v>5</v>
      </c>
      <c r="K244" s="144" t="s">
        <v>2</v>
      </c>
      <c r="L244" s="145"/>
      <c r="M244" s="61" t="s">
        <v>62</v>
      </c>
      <c r="N244" s="87" t="s">
        <v>63</v>
      </c>
    </row>
    <row r="245" spans="1:14">
      <c r="A245" s="56"/>
      <c r="B245" s="88" t="s">
        <v>64</v>
      </c>
      <c r="C245" s="63" t="str">
        <f>IF(C238&gt;"",C238,"")</f>
        <v>Stråhlman Ann-Cathrine</v>
      </c>
      <c r="D245" s="63" t="str">
        <f>IF(G238&gt;"",G238,"")</f>
        <v>Hiekkanen Essi</v>
      </c>
      <c r="E245" s="64"/>
      <c r="F245" s="65">
        <v>2</v>
      </c>
      <c r="G245" s="65">
        <v>4</v>
      </c>
      <c r="H245" s="65">
        <v>4</v>
      </c>
      <c r="I245" s="65"/>
      <c r="J245" s="65"/>
      <c r="K245" s="66">
        <f>IF(ISBLANK(F245),"",COUNTIF(F245:J245,"&gt;=0"))</f>
        <v>3</v>
      </c>
      <c r="L245" s="66">
        <f>IF(ISBLANK(F245),"",(IF(LEFT(F245,1)="-",1,0)+IF(LEFT(G245,1)="-",1,0)+IF(LEFT(H245,1)="-",1,0)+IF(LEFT(I245,1)="-",1,0)+IF(LEFT(J245,1)="-",1,0)))</f>
        <v>0</v>
      </c>
      <c r="M245" s="67">
        <f t="shared" ref="M245:M249" si="19">IF(K245=3,1,"")</f>
        <v>1</v>
      </c>
      <c r="N245" s="67" t="str">
        <f t="shared" ref="N245:N249" si="20">IF(L245=3,1,"")</f>
        <v/>
      </c>
    </row>
    <row r="246" spans="1:14">
      <c r="A246" s="56"/>
      <c r="B246" s="88" t="s">
        <v>65</v>
      </c>
      <c r="C246" s="106" t="str">
        <f>IF(C239&gt;"",C239,"")</f>
        <v>Stråhlman Tea</v>
      </c>
      <c r="D246" s="63" t="str">
        <f>IF(G239&gt;"",G239,"")</f>
        <v>Kuhanen Elsa</v>
      </c>
      <c r="E246" s="64"/>
      <c r="F246" s="65">
        <v>3</v>
      </c>
      <c r="G246" s="65">
        <v>3</v>
      </c>
      <c r="H246" s="65">
        <v>7</v>
      </c>
      <c r="I246" s="65"/>
      <c r="J246" s="65"/>
      <c r="K246" s="66">
        <f>IF(ISBLANK(F246),"",COUNTIF(F246:J246,"&gt;=0"))</f>
        <v>3</v>
      </c>
      <c r="L246" s="66">
        <f>IF(ISBLANK(F246),"",(IF(LEFT(F246,1)="-",1,0)+IF(LEFT(G246,1)="-",1,0)+IF(LEFT(H246,1)="-",1,0)+IF(LEFT(I246,1)="-",1,0)+IF(LEFT(J246,1)="-",1,0)))</f>
        <v>0</v>
      </c>
      <c r="M246" s="67">
        <f t="shared" si="19"/>
        <v>1</v>
      </c>
      <c r="N246" s="67" t="str">
        <f t="shared" si="20"/>
        <v/>
      </c>
    </row>
    <row r="247" spans="1:14">
      <c r="A247" s="56"/>
      <c r="B247" s="105" t="s">
        <v>124</v>
      </c>
      <c r="C247" s="109" t="str">
        <f>IF(C241&gt;"",C241&amp;" / "&amp;C242,"")</f>
        <v>Stråhlman Ann-Cathrine / Stråhlman Tea</v>
      </c>
      <c r="D247" s="107" t="str">
        <f>IF(G241&gt;"",G241&amp;" / "&amp;G242,"")</f>
        <v>Hiekkanen Essi / Kuhanen Elsa</v>
      </c>
      <c r="E247" s="64"/>
      <c r="F247" s="65">
        <v>3</v>
      </c>
      <c r="G247" s="65">
        <v>1</v>
      </c>
      <c r="H247" s="65">
        <v>5</v>
      </c>
      <c r="I247" s="65"/>
      <c r="J247" s="65"/>
      <c r="K247" s="66">
        <f>IF(ISBLANK(F247),"",COUNTIF(F247:J247,"&gt;=0"))</f>
        <v>3</v>
      </c>
      <c r="L247" s="66">
        <f>IF(ISBLANK(F247),"",(IF(LEFT(F247,1)="-",1,0)+IF(LEFT(G247,1)="-",1,0)+IF(LEFT(H247,1)="-",1,0)+IF(LEFT(I247,1)="-",1,0)+IF(LEFT(J247,1)="-",1,0)))</f>
        <v>0</v>
      </c>
      <c r="M247" s="67">
        <f t="shared" si="19"/>
        <v>1</v>
      </c>
      <c r="N247" s="67" t="str">
        <f t="shared" si="20"/>
        <v/>
      </c>
    </row>
    <row r="248" spans="1:14" ht="15" customHeight="1">
      <c r="A248" s="56"/>
      <c r="B248" s="88" t="s">
        <v>67</v>
      </c>
      <c r="C248" s="108" t="str">
        <f>IF(C238&gt;"",C238,"")</f>
        <v>Stråhlman Ann-Cathrine</v>
      </c>
      <c r="D248" s="63" t="str">
        <f>IF(G239&gt;"",G239,"")</f>
        <v>Kuhanen Elsa</v>
      </c>
      <c r="E248" s="64"/>
      <c r="F248" s="65"/>
      <c r="G248" s="65"/>
      <c r="H248" s="65"/>
      <c r="I248" s="65"/>
      <c r="J248" s="65"/>
      <c r="K248" s="66" t="str">
        <f>IF(ISBLANK(F248),"",COUNTIF(F248:J248,"&gt;=0"))</f>
        <v/>
      </c>
      <c r="L248" s="66" t="str">
        <f>IF(ISBLANK(F248),"",(IF(LEFT(F248,1)="-",1,0)+IF(LEFT(G248,1)="-",1,0)+IF(LEFT(H248,1)="-",1,0)+IF(LEFT(I248,1)="-",1,0)+IF(LEFT(J248,1)="-",1,0)))</f>
        <v/>
      </c>
      <c r="M248" s="67" t="str">
        <f t="shared" si="19"/>
        <v/>
      </c>
      <c r="N248" s="67" t="str">
        <f t="shared" si="20"/>
        <v/>
      </c>
    </row>
    <row r="249" spans="1:14">
      <c r="A249" s="56"/>
      <c r="B249" s="88" t="s">
        <v>68</v>
      </c>
      <c r="C249" s="63" t="str">
        <f>IF(C239&gt;"",C239,"")</f>
        <v>Stråhlman Tea</v>
      </c>
      <c r="D249" s="63" t="str">
        <f>IF(G238&gt;"",G238,"")</f>
        <v>Hiekkanen Essi</v>
      </c>
      <c r="E249" s="64"/>
      <c r="F249" s="65"/>
      <c r="G249" s="65"/>
      <c r="H249" s="65"/>
      <c r="I249" s="65"/>
      <c r="J249" s="65"/>
      <c r="K249" s="66" t="str">
        <f>IF(ISBLANK(F249),"",COUNTIF(F249:J249,"&gt;=0"))</f>
        <v/>
      </c>
      <c r="L249" s="66" t="str">
        <f>IF(ISBLANK(F249),"",(IF(LEFT(F249,1)="-",1,0)+IF(LEFT(G249,1)="-",1,0)+IF(LEFT(H249,1)="-",1,0)+IF(LEFT(I249,1)="-",1,0)+IF(LEFT(J249,1)="-",1,0)))</f>
        <v/>
      </c>
      <c r="M249" s="67" t="str">
        <f t="shared" si="19"/>
        <v/>
      </c>
      <c r="N249" s="67" t="str">
        <f t="shared" si="20"/>
        <v/>
      </c>
    </row>
    <row r="250" spans="1:14">
      <c r="A250" s="56"/>
      <c r="B250" s="76"/>
      <c r="C250" s="75"/>
      <c r="D250" s="75"/>
      <c r="E250" s="75"/>
      <c r="F250" s="75"/>
      <c r="G250" s="75"/>
      <c r="H250" s="75"/>
      <c r="I250" s="146" t="s">
        <v>24</v>
      </c>
      <c r="J250" s="147"/>
      <c r="K250" s="68">
        <f>SUM(K245:K249)</f>
        <v>9</v>
      </c>
      <c r="L250" s="68">
        <f>SUM(L245:L249)</f>
        <v>0</v>
      </c>
      <c r="M250" s="68">
        <f>SUM(M245:M249)</f>
        <v>3</v>
      </c>
      <c r="N250" s="89">
        <f>SUM(N245:N249)</f>
        <v>0</v>
      </c>
    </row>
    <row r="251" spans="1:14">
      <c r="A251" s="56"/>
      <c r="B251" s="76" t="s">
        <v>69</v>
      </c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86"/>
    </row>
    <row r="252" spans="1:14">
      <c r="A252" s="56"/>
      <c r="B252" s="76" t="s">
        <v>70</v>
      </c>
      <c r="C252" s="75"/>
      <c r="D252" s="75" t="s">
        <v>71</v>
      </c>
      <c r="E252" s="75"/>
      <c r="F252" s="75"/>
      <c r="G252" s="75" t="s">
        <v>6</v>
      </c>
      <c r="H252" s="75"/>
      <c r="I252" s="75"/>
      <c r="J252" s="75" t="s">
        <v>72</v>
      </c>
      <c r="K252" s="75"/>
      <c r="L252" s="75"/>
      <c r="M252" s="75"/>
      <c r="N252" s="86"/>
    </row>
    <row r="253" spans="1:14" ht="15" thickBot="1">
      <c r="A253" s="56"/>
      <c r="B253" s="98"/>
      <c r="C253" s="99"/>
      <c r="D253" s="99"/>
      <c r="E253" s="99"/>
      <c r="F253" s="99"/>
      <c r="G253" s="99"/>
      <c r="H253" s="99"/>
      <c r="I253" s="99"/>
      <c r="J253" s="148" t="str">
        <f>IF(M250=3,C237,IF(N250=3,G237,""))</f>
        <v>PT Espoo 2</v>
      </c>
      <c r="K253" s="148"/>
      <c r="L253" s="148"/>
      <c r="M253" s="148"/>
      <c r="N253" s="149"/>
    </row>
    <row r="254" spans="1:14">
      <c r="A254" s="56"/>
      <c r="B254" s="56"/>
      <c r="C254" s="5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</row>
    <row r="255" spans="1:14">
      <c r="A255" s="56"/>
      <c r="B255" s="70"/>
      <c r="C255" s="71"/>
      <c r="D255" s="71"/>
      <c r="E255" s="71"/>
      <c r="F255" s="134" t="s">
        <v>48</v>
      </c>
      <c r="G255" s="150"/>
      <c r="H255" s="151" t="s">
        <v>18</v>
      </c>
      <c r="I255" s="152"/>
      <c r="J255" s="152"/>
      <c r="K255" s="152"/>
      <c r="L255" s="152"/>
      <c r="M255" s="152"/>
      <c r="N255" s="153"/>
    </row>
    <row r="256" spans="1:14">
      <c r="A256" s="56"/>
      <c r="B256" s="72"/>
      <c r="C256" s="73" t="s">
        <v>73</v>
      </c>
      <c r="D256" s="74"/>
      <c r="E256" s="75"/>
      <c r="F256" s="154" t="s">
        <v>49</v>
      </c>
      <c r="G256" s="155"/>
      <c r="H256" s="156" t="s">
        <v>5</v>
      </c>
      <c r="I256" s="157"/>
      <c r="J256" s="157"/>
      <c r="K256" s="157"/>
      <c r="L256" s="157"/>
      <c r="M256" s="157"/>
      <c r="N256" s="158"/>
    </row>
    <row r="257" spans="1:14">
      <c r="A257" s="56"/>
      <c r="B257" s="76"/>
      <c r="C257" s="77"/>
      <c r="D257" s="75"/>
      <c r="E257" s="75"/>
      <c r="F257" s="154" t="s">
        <v>50</v>
      </c>
      <c r="G257" s="155"/>
      <c r="H257" s="159" t="s">
        <v>106</v>
      </c>
      <c r="I257" s="160"/>
      <c r="J257" s="160"/>
      <c r="K257" s="160"/>
      <c r="L257" s="160"/>
      <c r="M257" s="160"/>
      <c r="N257" s="161"/>
    </row>
    <row r="258" spans="1:14" ht="15" thickBot="1">
      <c r="A258" s="56"/>
      <c r="B258" s="72"/>
      <c r="C258" s="74"/>
      <c r="D258" s="75"/>
      <c r="E258" s="75"/>
      <c r="F258" s="177" t="s">
        <v>51</v>
      </c>
      <c r="G258" s="178"/>
      <c r="H258" s="179">
        <v>45003</v>
      </c>
      <c r="I258" s="180"/>
      <c r="J258" s="181"/>
      <c r="K258" s="69" t="s">
        <v>52</v>
      </c>
      <c r="L258" s="182"/>
      <c r="M258" s="183"/>
      <c r="N258" s="184"/>
    </row>
    <row r="259" spans="1:14" ht="15" thickTop="1">
      <c r="A259" s="56"/>
      <c r="B259" s="78"/>
      <c r="C259" s="75"/>
      <c r="D259" s="75"/>
      <c r="E259" s="75"/>
      <c r="F259" s="79"/>
      <c r="G259" s="75"/>
      <c r="H259" s="75"/>
      <c r="I259" s="58"/>
      <c r="J259" s="58"/>
      <c r="K259" s="58"/>
      <c r="L259" s="58"/>
      <c r="M259" s="58"/>
      <c r="N259" s="80"/>
    </row>
    <row r="260" spans="1:14" ht="15" thickBot="1">
      <c r="A260" s="56"/>
      <c r="B260" s="81" t="s">
        <v>53</v>
      </c>
      <c r="C260" s="162" t="s">
        <v>47</v>
      </c>
      <c r="D260" s="163"/>
      <c r="E260" s="59"/>
      <c r="F260" s="110" t="s">
        <v>54</v>
      </c>
      <c r="G260" s="162" t="s">
        <v>45</v>
      </c>
      <c r="H260" s="164"/>
      <c r="I260" s="164"/>
      <c r="J260" s="164"/>
      <c r="K260" s="164"/>
      <c r="L260" s="164"/>
      <c r="M260" s="164"/>
      <c r="N260" s="130"/>
    </row>
    <row r="261" spans="1:14">
      <c r="A261" s="56"/>
      <c r="B261" s="82" t="s">
        <v>55</v>
      </c>
      <c r="C261" s="165" t="s">
        <v>163</v>
      </c>
      <c r="D261" s="166"/>
      <c r="E261" s="60"/>
      <c r="F261" s="83" t="s">
        <v>56</v>
      </c>
      <c r="G261" s="165" t="s">
        <v>168</v>
      </c>
      <c r="H261" s="167"/>
      <c r="I261" s="167"/>
      <c r="J261" s="167"/>
      <c r="K261" s="167"/>
      <c r="L261" s="167"/>
      <c r="M261" s="167"/>
      <c r="N261" s="168"/>
    </row>
    <row r="262" spans="1:14">
      <c r="A262" s="56"/>
      <c r="B262" s="84" t="s">
        <v>57</v>
      </c>
      <c r="C262" s="169" t="s">
        <v>162</v>
      </c>
      <c r="D262" s="170"/>
      <c r="E262" s="60"/>
      <c r="F262" s="61" t="s">
        <v>58</v>
      </c>
      <c r="G262" s="171" t="s">
        <v>169</v>
      </c>
      <c r="H262" s="142"/>
      <c r="I262" s="142"/>
      <c r="J262" s="142"/>
      <c r="K262" s="142"/>
      <c r="L262" s="142"/>
      <c r="M262" s="142"/>
      <c r="N262" s="143"/>
    </row>
    <row r="263" spans="1:14" ht="15" thickBot="1">
      <c r="A263" s="56"/>
      <c r="B263" s="172" t="s">
        <v>124</v>
      </c>
      <c r="C263" s="173"/>
      <c r="D263" s="174"/>
      <c r="E263" s="104"/>
      <c r="F263" s="175" t="s">
        <v>124</v>
      </c>
      <c r="G263" s="173"/>
      <c r="H263" s="173"/>
      <c r="I263" s="173"/>
      <c r="J263" s="173"/>
      <c r="K263" s="173"/>
      <c r="L263" s="173"/>
      <c r="M263" s="173"/>
      <c r="N263" s="176"/>
    </row>
    <row r="264" spans="1:14">
      <c r="A264" s="56"/>
      <c r="B264" s="101" t="s">
        <v>125</v>
      </c>
      <c r="C264" s="165" t="s">
        <v>163</v>
      </c>
      <c r="D264" s="166"/>
      <c r="E264" s="103"/>
      <c r="F264" s="102" t="s">
        <v>125</v>
      </c>
      <c r="G264" s="165" t="s">
        <v>168</v>
      </c>
      <c r="H264" s="167"/>
      <c r="I264" s="167"/>
      <c r="J264" s="167"/>
      <c r="K264" s="167"/>
      <c r="L264" s="167"/>
      <c r="M264" s="167"/>
      <c r="N264" s="168"/>
    </row>
    <row r="265" spans="1:14">
      <c r="A265" s="56"/>
      <c r="B265" s="102" t="s">
        <v>125</v>
      </c>
      <c r="C265" s="169" t="s">
        <v>162</v>
      </c>
      <c r="D265" s="170"/>
      <c r="E265" s="103"/>
      <c r="F265" s="102" t="s">
        <v>125</v>
      </c>
      <c r="G265" s="171" t="s">
        <v>169</v>
      </c>
      <c r="H265" s="142"/>
      <c r="I265" s="142"/>
      <c r="J265" s="142"/>
      <c r="K265" s="142"/>
      <c r="L265" s="142"/>
      <c r="M265" s="142"/>
      <c r="N265" s="143"/>
    </row>
    <row r="266" spans="1:14">
      <c r="A266" s="56"/>
      <c r="B266" s="76"/>
      <c r="C266" s="75"/>
      <c r="D266" s="75"/>
      <c r="E266" s="75"/>
      <c r="F266" s="79"/>
      <c r="G266" s="79"/>
      <c r="H266" s="79"/>
      <c r="I266" s="79"/>
      <c r="J266" s="75"/>
      <c r="K266" s="75"/>
      <c r="L266" s="75"/>
      <c r="M266" s="85"/>
      <c r="N266" s="86"/>
    </row>
    <row r="267" spans="1:14">
      <c r="A267" s="56"/>
      <c r="B267" s="100" t="s">
        <v>61</v>
      </c>
      <c r="C267" s="75"/>
      <c r="D267" s="75"/>
      <c r="E267" s="75"/>
      <c r="F267" s="61">
        <v>1</v>
      </c>
      <c r="G267" s="61">
        <v>2</v>
      </c>
      <c r="H267" s="61">
        <v>3</v>
      </c>
      <c r="I267" s="61">
        <v>4</v>
      </c>
      <c r="J267" s="61">
        <v>5</v>
      </c>
      <c r="K267" s="144" t="s">
        <v>2</v>
      </c>
      <c r="L267" s="145"/>
      <c r="M267" s="61" t="s">
        <v>62</v>
      </c>
      <c r="N267" s="87" t="s">
        <v>63</v>
      </c>
    </row>
    <row r="268" spans="1:14">
      <c r="A268" s="56"/>
      <c r="B268" s="88" t="s">
        <v>64</v>
      </c>
      <c r="C268" s="63" t="str">
        <f>IF(C261&gt;"",C261,"")</f>
        <v>Yang Yixin</v>
      </c>
      <c r="D268" s="63" t="str">
        <f>IF(G261&gt;"",G261,"")</f>
        <v>Stråhlman Tea</v>
      </c>
      <c r="E268" s="64"/>
      <c r="F268" s="65">
        <v>3</v>
      </c>
      <c r="G268" s="65">
        <v>6</v>
      </c>
      <c r="H268" s="65">
        <v>6</v>
      </c>
      <c r="I268" s="65"/>
      <c r="J268" s="65"/>
      <c r="K268" s="66">
        <f>IF(ISBLANK(F268),"",COUNTIF(F268:J268,"&gt;=0"))</f>
        <v>3</v>
      </c>
      <c r="L268" s="66">
        <f>IF(ISBLANK(F268),"",(IF(LEFT(F268,1)="-",1,0)+IF(LEFT(G268,1)="-",1,0)+IF(LEFT(H268,1)="-",1,0)+IF(LEFT(I268,1)="-",1,0)+IF(LEFT(J268,1)="-",1,0)))</f>
        <v>0</v>
      </c>
      <c r="M268" s="67">
        <f t="shared" ref="M268:M272" si="21">IF(K268=3,1,"")</f>
        <v>1</v>
      </c>
      <c r="N268" s="67" t="str">
        <f t="shared" ref="N268:N272" si="22">IF(L268=3,1,"")</f>
        <v/>
      </c>
    </row>
    <row r="269" spans="1:14">
      <c r="A269" s="56"/>
      <c r="B269" s="88" t="s">
        <v>65</v>
      </c>
      <c r="C269" s="106" t="str">
        <f>IF(C262&gt;"",C262,"")</f>
        <v>Ylinen Sonja</v>
      </c>
      <c r="D269" s="63" t="str">
        <f>IF(G262&gt;"",G262,"")</f>
        <v>Stråhlman Ann-Cathrine</v>
      </c>
      <c r="E269" s="64"/>
      <c r="F269" s="65">
        <v>1</v>
      </c>
      <c r="G269" s="65">
        <v>4</v>
      </c>
      <c r="H269" s="65">
        <v>5</v>
      </c>
      <c r="I269" s="65"/>
      <c r="J269" s="65"/>
      <c r="K269" s="66">
        <f>IF(ISBLANK(F269),"",COUNTIF(F269:J269,"&gt;=0"))</f>
        <v>3</v>
      </c>
      <c r="L269" s="66">
        <f>IF(ISBLANK(F269),"",(IF(LEFT(F269,1)="-",1,0)+IF(LEFT(G269,1)="-",1,0)+IF(LEFT(H269,1)="-",1,0)+IF(LEFT(I269,1)="-",1,0)+IF(LEFT(J269,1)="-",1,0)))</f>
        <v>0</v>
      </c>
      <c r="M269" s="67">
        <f t="shared" si="21"/>
        <v>1</v>
      </c>
      <c r="N269" s="67" t="str">
        <f t="shared" si="22"/>
        <v/>
      </c>
    </row>
    <row r="270" spans="1:14">
      <c r="A270" s="56"/>
      <c r="B270" s="105" t="s">
        <v>124</v>
      </c>
      <c r="C270" s="109" t="str">
        <f>IF(C264&gt;"",C264&amp;" / "&amp;C265,"")</f>
        <v>Yang Yixin / Ylinen Sonja</v>
      </c>
      <c r="D270" s="107" t="str">
        <f>IF(G264&gt;"",G264&amp;" / "&amp;G265,"")</f>
        <v>Stråhlman Tea / Stråhlman Ann-Cathrine</v>
      </c>
      <c r="E270" s="64"/>
      <c r="F270" s="65">
        <v>-3</v>
      </c>
      <c r="G270" s="65">
        <v>6</v>
      </c>
      <c r="H270" s="65">
        <v>8</v>
      </c>
      <c r="I270" s="65">
        <v>7</v>
      </c>
      <c r="J270" s="65"/>
      <c r="K270" s="66">
        <f>IF(ISBLANK(F270),"",COUNTIF(F270:J270,"&gt;=0"))</f>
        <v>3</v>
      </c>
      <c r="L270" s="66">
        <f>IF(ISBLANK(F270),"",(IF(LEFT(F270,1)="-",1,0)+IF(LEFT(G270,1)="-",1,0)+IF(LEFT(H270,1)="-",1,0)+IF(LEFT(I270,1)="-",1,0)+IF(LEFT(J270,1)="-",1,0)))</f>
        <v>1</v>
      </c>
      <c r="M270" s="67">
        <f t="shared" si="21"/>
        <v>1</v>
      </c>
      <c r="N270" s="67" t="str">
        <f t="shared" si="22"/>
        <v/>
      </c>
    </row>
    <row r="271" spans="1:14" ht="15" customHeight="1">
      <c r="A271" s="56"/>
      <c r="B271" s="88" t="s">
        <v>67</v>
      </c>
      <c r="C271" s="108" t="str">
        <f>IF(C261&gt;"",C261,"")</f>
        <v>Yang Yixin</v>
      </c>
      <c r="D271" s="63" t="str">
        <f>IF(G262&gt;"",G262,"")</f>
        <v>Stråhlman Ann-Cathrine</v>
      </c>
      <c r="E271" s="64"/>
      <c r="F271" s="65"/>
      <c r="G271" s="65"/>
      <c r="H271" s="65"/>
      <c r="I271" s="65"/>
      <c r="J271" s="65"/>
      <c r="K271" s="66" t="str">
        <f>IF(ISBLANK(F271),"",COUNTIF(F271:J271,"&gt;=0"))</f>
        <v/>
      </c>
      <c r="L271" s="66" t="str">
        <f>IF(ISBLANK(F271),"",(IF(LEFT(F271,1)="-",1,0)+IF(LEFT(G271,1)="-",1,0)+IF(LEFT(H271,1)="-",1,0)+IF(LEFT(I271,1)="-",1,0)+IF(LEFT(J271,1)="-",1,0)))</f>
        <v/>
      </c>
      <c r="M271" s="67" t="str">
        <f t="shared" si="21"/>
        <v/>
      </c>
      <c r="N271" s="67" t="str">
        <f t="shared" si="22"/>
        <v/>
      </c>
    </row>
    <row r="272" spans="1:14">
      <c r="A272" s="56"/>
      <c r="B272" s="88" t="s">
        <v>68</v>
      </c>
      <c r="C272" s="63" t="str">
        <f>IF(C262&gt;"",C262,"")</f>
        <v>Ylinen Sonja</v>
      </c>
      <c r="D272" s="63" t="str">
        <f>IF(G261&gt;"",G261,"")</f>
        <v>Stråhlman Tea</v>
      </c>
      <c r="E272" s="64"/>
      <c r="F272" s="65"/>
      <c r="G272" s="65"/>
      <c r="H272" s="65"/>
      <c r="I272" s="65"/>
      <c r="J272" s="65"/>
      <c r="K272" s="66" t="str">
        <f>IF(ISBLANK(F272),"",COUNTIF(F272:J272,"&gt;=0"))</f>
        <v/>
      </c>
      <c r="L272" s="66" t="str">
        <f>IF(ISBLANK(F272),"",(IF(LEFT(F272,1)="-",1,0)+IF(LEFT(G272,1)="-",1,0)+IF(LEFT(H272,1)="-",1,0)+IF(LEFT(I272,1)="-",1,0)+IF(LEFT(J272,1)="-",1,0)))</f>
        <v/>
      </c>
      <c r="M272" s="67" t="str">
        <f t="shared" si="21"/>
        <v/>
      </c>
      <c r="N272" s="67" t="str">
        <f t="shared" si="22"/>
        <v/>
      </c>
    </row>
    <row r="273" spans="1:14">
      <c r="A273" s="56"/>
      <c r="B273" s="76"/>
      <c r="C273" s="75"/>
      <c r="D273" s="75"/>
      <c r="E273" s="75"/>
      <c r="F273" s="75"/>
      <c r="G273" s="75"/>
      <c r="H273" s="75"/>
      <c r="I273" s="146" t="s">
        <v>24</v>
      </c>
      <c r="J273" s="147"/>
      <c r="K273" s="68">
        <f>SUM(K268:K272)</f>
        <v>9</v>
      </c>
      <c r="L273" s="68">
        <f>SUM(L268:L272)</f>
        <v>1</v>
      </c>
      <c r="M273" s="68">
        <f>SUM(M268:M272)</f>
        <v>3</v>
      </c>
      <c r="N273" s="89">
        <f>SUM(N268:N272)</f>
        <v>0</v>
      </c>
    </row>
    <row r="274" spans="1:14">
      <c r="A274" s="56"/>
      <c r="B274" s="76" t="s">
        <v>69</v>
      </c>
      <c r="C274" s="75"/>
      <c r="D274" s="75"/>
      <c r="E274" s="75"/>
      <c r="F274" s="75"/>
      <c r="G274" s="75"/>
      <c r="H274" s="75"/>
      <c r="I274" s="75"/>
      <c r="J274" s="75"/>
      <c r="K274" s="75"/>
      <c r="L274" s="75"/>
      <c r="M274" s="75"/>
      <c r="N274" s="86"/>
    </row>
    <row r="275" spans="1:14">
      <c r="A275" s="56"/>
      <c r="B275" s="76" t="s">
        <v>70</v>
      </c>
      <c r="C275" s="75"/>
      <c r="D275" s="75" t="s">
        <v>71</v>
      </c>
      <c r="E275" s="75"/>
      <c r="F275" s="75"/>
      <c r="G275" s="75" t="s">
        <v>6</v>
      </c>
      <c r="H275" s="75"/>
      <c r="I275" s="75"/>
      <c r="J275" s="75" t="s">
        <v>72</v>
      </c>
      <c r="K275" s="75"/>
      <c r="L275" s="75"/>
      <c r="M275" s="75"/>
      <c r="N275" s="86"/>
    </row>
    <row r="276" spans="1:14" ht="15" thickBot="1">
      <c r="A276" s="56"/>
      <c r="B276" s="98"/>
      <c r="C276" s="99"/>
      <c r="D276" s="99"/>
      <c r="E276" s="99"/>
      <c r="F276" s="99"/>
      <c r="G276" s="99"/>
      <c r="H276" s="99"/>
      <c r="I276" s="99"/>
      <c r="J276" s="148" t="str">
        <f>IF(M273=3,C260,IF(N273=3,G260,""))</f>
        <v>PT Espoo 1</v>
      </c>
      <c r="K276" s="148"/>
      <c r="L276" s="148"/>
      <c r="M276" s="148"/>
      <c r="N276" s="149"/>
    </row>
  </sheetData>
  <mergeCells count="288">
    <mergeCell ref="F5:G5"/>
    <mergeCell ref="H5:J5"/>
    <mergeCell ref="L5:N5"/>
    <mergeCell ref="C7:D7"/>
    <mergeCell ref="G7:N7"/>
    <mergeCell ref="C8:D8"/>
    <mergeCell ref="G8:N8"/>
    <mergeCell ref="F2:G2"/>
    <mergeCell ref="H2:N2"/>
    <mergeCell ref="F3:G3"/>
    <mergeCell ref="H3:N3"/>
    <mergeCell ref="F4:G4"/>
    <mergeCell ref="H4:N4"/>
    <mergeCell ref="J23:N23"/>
    <mergeCell ref="F25:G25"/>
    <mergeCell ref="H25:N25"/>
    <mergeCell ref="F26:G26"/>
    <mergeCell ref="H26:N26"/>
    <mergeCell ref="C9:D9"/>
    <mergeCell ref="G9:N9"/>
    <mergeCell ref="K14:L14"/>
    <mergeCell ref="I20:J20"/>
    <mergeCell ref="B10:D10"/>
    <mergeCell ref="F10:N10"/>
    <mergeCell ref="C11:D11"/>
    <mergeCell ref="G11:N11"/>
    <mergeCell ref="C12:D12"/>
    <mergeCell ref="G12:N12"/>
    <mergeCell ref="C31:D31"/>
    <mergeCell ref="G31:N31"/>
    <mergeCell ref="C32:D32"/>
    <mergeCell ref="G32:N32"/>
    <mergeCell ref="B33:D33"/>
    <mergeCell ref="F33:N33"/>
    <mergeCell ref="F27:G27"/>
    <mergeCell ref="H27:N27"/>
    <mergeCell ref="F28:G28"/>
    <mergeCell ref="H28:J28"/>
    <mergeCell ref="L28:N28"/>
    <mergeCell ref="C30:D30"/>
    <mergeCell ref="G30:N30"/>
    <mergeCell ref="K60:L60"/>
    <mergeCell ref="C53:D53"/>
    <mergeCell ref="G53:N53"/>
    <mergeCell ref="F48:G48"/>
    <mergeCell ref="H48:N48"/>
    <mergeCell ref="F49:G49"/>
    <mergeCell ref="H49:N49"/>
    <mergeCell ref="I43:J43"/>
    <mergeCell ref="J46:N46"/>
    <mergeCell ref="C54:D54"/>
    <mergeCell ref="G54:N54"/>
    <mergeCell ref="C55:D55"/>
    <mergeCell ref="G55:N55"/>
    <mergeCell ref="B56:D56"/>
    <mergeCell ref="F56:N56"/>
    <mergeCell ref="C57:D57"/>
    <mergeCell ref="G57:N57"/>
    <mergeCell ref="C58:D58"/>
    <mergeCell ref="G58:N58"/>
    <mergeCell ref="F50:G50"/>
    <mergeCell ref="H50:N50"/>
    <mergeCell ref="F51:G51"/>
    <mergeCell ref="H51:J51"/>
    <mergeCell ref="L51:N51"/>
    <mergeCell ref="J115:N115"/>
    <mergeCell ref="B102:D102"/>
    <mergeCell ref="F102:N102"/>
    <mergeCell ref="C103:D103"/>
    <mergeCell ref="G103:N103"/>
    <mergeCell ref="C104:D104"/>
    <mergeCell ref="G104:N104"/>
    <mergeCell ref="K106:L106"/>
    <mergeCell ref="I112:J112"/>
    <mergeCell ref="C145:D145"/>
    <mergeCell ref="G145:N145"/>
    <mergeCell ref="C146:D146"/>
    <mergeCell ref="G146:N146"/>
    <mergeCell ref="C147:D147"/>
    <mergeCell ref="G147:N147"/>
    <mergeCell ref="B148:D148"/>
    <mergeCell ref="F140:G140"/>
    <mergeCell ref="H140:N140"/>
    <mergeCell ref="F141:G141"/>
    <mergeCell ref="H141:N141"/>
    <mergeCell ref="F142:G142"/>
    <mergeCell ref="H142:N142"/>
    <mergeCell ref="F143:G143"/>
    <mergeCell ref="H143:J143"/>
    <mergeCell ref="L143:N143"/>
    <mergeCell ref="K152:L152"/>
    <mergeCell ref="I158:J158"/>
    <mergeCell ref="J161:N161"/>
    <mergeCell ref="F163:G163"/>
    <mergeCell ref="H163:N163"/>
    <mergeCell ref="F148:N148"/>
    <mergeCell ref="F189:G189"/>
    <mergeCell ref="H189:J189"/>
    <mergeCell ref="L189:N189"/>
    <mergeCell ref="J184:N184"/>
    <mergeCell ref="B171:D171"/>
    <mergeCell ref="F171:N171"/>
    <mergeCell ref="C172:D172"/>
    <mergeCell ref="G172:N172"/>
    <mergeCell ref="C173:D173"/>
    <mergeCell ref="G173:N173"/>
    <mergeCell ref="K175:L175"/>
    <mergeCell ref="I181:J181"/>
    <mergeCell ref="F211:G211"/>
    <mergeCell ref="H211:N211"/>
    <mergeCell ref="C191:D191"/>
    <mergeCell ref="G191:N191"/>
    <mergeCell ref="C192:D192"/>
    <mergeCell ref="G192:N192"/>
    <mergeCell ref="C193:D193"/>
    <mergeCell ref="G193:N193"/>
    <mergeCell ref="B194:D194"/>
    <mergeCell ref="F194:N194"/>
    <mergeCell ref="C195:D195"/>
    <mergeCell ref="G195:N195"/>
    <mergeCell ref="J253:N253"/>
    <mergeCell ref="B240:D240"/>
    <mergeCell ref="F240:N240"/>
    <mergeCell ref="C241:D241"/>
    <mergeCell ref="G241:N241"/>
    <mergeCell ref="C242:D242"/>
    <mergeCell ref="G242:N242"/>
    <mergeCell ref="K244:L244"/>
    <mergeCell ref="I250:J250"/>
    <mergeCell ref="C34:D34"/>
    <mergeCell ref="G34:N34"/>
    <mergeCell ref="C35:D35"/>
    <mergeCell ref="G35:N35"/>
    <mergeCell ref="K37:L37"/>
    <mergeCell ref="F79:N79"/>
    <mergeCell ref="C80:D80"/>
    <mergeCell ref="G80:N80"/>
    <mergeCell ref="C81:D81"/>
    <mergeCell ref="G81:N81"/>
    <mergeCell ref="I66:J66"/>
    <mergeCell ref="J69:N69"/>
    <mergeCell ref="F71:G71"/>
    <mergeCell ref="H71:N71"/>
    <mergeCell ref="F72:G72"/>
    <mergeCell ref="H72:N72"/>
    <mergeCell ref="F74:G74"/>
    <mergeCell ref="H74:J74"/>
    <mergeCell ref="L74:N74"/>
    <mergeCell ref="C76:D76"/>
    <mergeCell ref="G76:N76"/>
    <mergeCell ref="C77:D77"/>
    <mergeCell ref="G77:N77"/>
    <mergeCell ref="C78:D78"/>
    <mergeCell ref="G78:N78"/>
    <mergeCell ref="B79:D79"/>
    <mergeCell ref="F73:G73"/>
    <mergeCell ref="H73:N73"/>
    <mergeCell ref="C99:D99"/>
    <mergeCell ref="G99:N99"/>
    <mergeCell ref="C100:D100"/>
    <mergeCell ref="G100:N100"/>
    <mergeCell ref="C101:D101"/>
    <mergeCell ref="G101:N101"/>
    <mergeCell ref="K83:L83"/>
    <mergeCell ref="I89:J89"/>
    <mergeCell ref="J92:N92"/>
    <mergeCell ref="F94:G94"/>
    <mergeCell ref="H94:N94"/>
    <mergeCell ref="F96:G96"/>
    <mergeCell ref="H96:N96"/>
    <mergeCell ref="F97:G97"/>
    <mergeCell ref="H97:J97"/>
    <mergeCell ref="L97:N97"/>
    <mergeCell ref="F95:G95"/>
    <mergeCell ref="H95:N95"/>
    <mergeCell ref="C127:D127"/>
    <mergeCell ref="G127:N127"/>
    <mergeCell ref="K129:L129"/>
    <mergeCell ref="I135:J135"/>
    <mergeCell ref="J138:N138"/>
    <mergeCell ref="F117:G117"/>
    <mergeCell ref="H117:N117"/>
    <mergeCell ref="F118:G118"/>
    <mergeCell ref="H118:N118"/>
    <mergeCell ref="F119:G119"/>
    <mergeCell ref="H119:N119"/>
    <mergeCell ref="C122:D122"/>
    <mergeCell ref="G122:N122"/>
    <mergeCell ref="C123:D123"/>
    <mergeCell ref="G123:N123"/>
    <mergeCell ref="C124:D124"/>
    <mergeCell ref="G124:N124"/>
    <mergeCell ref="B125:D125"/>
    <mergeCell ref="F125:N125"/>
    <mergeCell ref="C126:D126"/>
    <mergeCell ref="G126:N126"/>
    <mergeCell ref="F120:G120"/>
    <mergeCell ref="H120:J120"/>
    <mergeCell ref="L120:N120"/>
    <mergeCell ref="C149:D149"/>
    <mergeCell ref="G149:N149"/>
    <mergeCell ref="C150:D150"/>
    <mergeCell ref="G150:N150"/>
    <mergeCell ref="F186:G186"/>
    <mergeCell ref="H186:N186"/>
    <mergeCell ref="F187:G187"/>
    <mergeCell ref="H187:N187"/>
    <mergeCell ref="F188:G188"/>
    <mergeCell ref="H188:N188"/>
    <mergeCell ref="C168:D168"/>
    <mergeCell ref="G168:N168"/>
    <mergeCell ref="C169:D169"/>
    <mergeCell ref="G169:N169"/>
    <mergeCell ref="C170:D170"/>
    <mergeCell ref="G170:N170"/>
    <mergeCell ref="F165:G165"/>
    <mergeCell ref="H165:N165"/>
    <mergeCell ref="F166:G166"/>
    <mergeCell ref="H166:J166"/>
    <mergeCell ref="L166:N166"/>
    <mergeCell ref="F164:G164"/>
    <mergeCell ref="H164:N164"/>
    <mergeCell ref="F217:N217"/>
    <mergeCell ref="C218:D218"/>
    <mergeCell ref="G218:N218"/>
    <mergeCell ref="C219:D219"/>
    <mergeCell ref="G219:N219"/>
    <mergeCell ref="C196:D196"/>
    <mergeCell ref="G196:N196"/>
    <mergeCell ref="K198:L198"/>
    <mergeCell ref="I204:J204"/>
    <mergeCell ref="J207:N207"/>
    <mergeCell ref="F212:G212"/>
    <mergeCell ref="H212:J212"/>
    <mergeCell ref="L212:N212"/>
    <mergeCell ref="C214:D214"/>
    <mergeCell ref="G214:N214"/>
    <mergeCell ref="C215:D215"/>
    <mergeCell ref="G215:N215"/>
    <mergeCell ref="C216:D216"/>
    <mergeCell ref="G216:N216"/>
    <mergeCell ref="B217:D217"/>
    <mergeCell ref="F209:G209"/>
    <mergeCell ref="H209:N209"/>
    <mergeCell ref="F210:G210"/>
    <mergeCell ref="H210:N210"/>
    <mergeCell ref="C237:D237"/>
    <mergeCell ref="G237:N237"/>
    <mergeCell ref="C238:D238"/>
    <mergeCell ref="G238:N238"/>
    <mergeCell ref="C239:D239"/>
    <mergeCell ref="G239:N239"/>
    <mergeCell ref="K221:L221"/>
    <mergeCell ref="I227:J227"/>
    <mergeCell ref="J230:N230"/>
    <mergeCell ref="F232:G232"/>
    <mergeCell ref="H232:N232"/>
    <mergeCell ref="F234:G234"/>
    <mergeCell ref="H234:N234"/>
    <mergeCell ref="F235:G235"/>
    <mergeCell ref="H235:J235"/>
    <mergeCell ref="L235:N235"/>
    <mergeCell ref="F233:G233"/>
    <mergeCell ref="H233:N233"/>
    <mergeCell ref="C265:D265"/>
    <mergeCell ref="G265:N265"/>
    <mergeCell ref="K267:L267"/>
    <mergeCell ref="I273:J273"/>
    <mergeCell ref="J276:N276"/>
    <mergeCell ref="F255:G255"/>
    <mergeCell ref="H255:N255"/>
    <mergeCell ref="F256:G256"/>
    <mergeCell ref="H256:N256"/>
    <mergeCell ref="F257:G257"/>
    <mergeCell ref="H257:N257"/>
    <mergeCell ref="C260:D260"/>
    <mergeCell ref="G260:N260"/>
    <mergeCell ref="C261:D261"/>
    <mergeCell ref="G261:N261"/>
    <mergeCell ref="C262:D262"/>
    <mergeCell ref="G262:N262"/>
    <mergeCell ref="B263:D263"/>
    <mergeCell ref="F263:N263"/>
    <mergeCell ref="C264:D264"/>
    <mergeCell ref="G264:N264"/>
    <mergeCell ref="F258:G258"/>
    <mergeCell ref="H258:J258"/>
    <mergeCell ref="L258:N258"/>
  </mergeCells>
  <pageMargins left="0.7" right="0.7" top="0.75" bottom="0.75" header="0.3" footer="0.3"/>
  <pageSetup paperSize="9" scale="7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FFD8B-0939-476F-A2B3-D924C60C6EE7}">
  <dimension ref="A1:J34"/>
  <sheetViews>
    <sheetView workbookViewId="0"/>
  </sheetViews>
  <sheetFormatPr defaultRowHeight="14.5"/>
  <cols>
    <col min="1" max="1" width="3.1796875" style="5" customWidth="1"/>
    <col min="2" max="2" width="17.26953125" bestFit="1" customWidth="1"/>
    <col min="3" max="3" width="10" style="8" customWidth="1"/>
    <col min="4" max="10" width="9.1796875" style="8"/>
  </cols>
  <sheetData>
    <row r="1" spans="1:10" ht="15" customHeight="1" thickBot="1"/>
    <row r="2" spans="1:10" ht="15" customHeight="1">
      <c r="A2" s="6"/>
      <c r="B2" s="11" t="s">
        <v>18</v>
      </c>
      <c r="C2" s="12"/>
      <c r="D2" s="12"/>
      <c r="E2" s="12"/>
      <c r="F2" s="10"/>
      <c r="G2" s="10"/>
      <c r="H2" s="10"/>
      <c r="I2" s="12"/>
      <c r="J2" s="12"/>
    </row>
    <row r="3" spans="1:10" ht="15" customHeight="1">
      <c r="A3" s="6"/>
      <c r="B3" s="13" t="s">
        <v>107</v>
      </c>
      <c r="C3" s="12"/>
      <c r="D3" s="12"/>
      <c r="E3" s="12"/>
      <c r="F3" s="10"/>
      <c r="G3" s="10"/>
      <c r="H3" s="10"/>
      <c r="I3" s="12"/>
      <c r="J3" s="12"/>
    </row>
    <row r="4" spans="1:10" ht="15" customHeight="1" thickBot="1">
      <c r="A4" s="6"/>
      <c r="B4" s="14" t="s">
        <v>20</v>
      </c>
      <c r="C4" s="12"/>
      <c r="D4" s="12"/>
      <c r="E4" s="12"/>
      <c r="F4" s="10"/>
      <c r="G4" s="10"/>
      <c r="H4" s="10"/>
      <c r="I4" s="12"/>
      <c r="J4" s="12"/>
    </row>
    <row r="5" spans="1:10" ht="15" customHeight="1">
      <c r="A5" s="7"/>
      <c r="B5" s="4"/>
      <c r="C5" s="9"/>
      <c r="D5" s="9"/>
      <c r="E5" s="9"/>
      <c r="F5" s="10"/>
      <c r="G5" s="10"/>
      <c r="H5" s="10"/>
      <c r="I5" s="12"/>
      <c r="J5" s="12"/>
    </row>
    <row r="6" spans="1:10" ht="15" customHeight="1">
      <c r="A6" s="15"/>
      <c r="B6" s="16" t="s">
        <v>0</v>
      </c>
      <c r="C6" s="17" t="s">
        <v>1</v>
      </c>
      <c r="D6" s="17" t="s">
        <v>2</v>
      </c>
      <c r="E6" s="18" t="s">
        <v>3</v>
      </c>
      <c r="F6" s="19" t="s">
        <v>4</v>
      </c>
      <c r="G6" s="12"/>
      <c r="I6" s="12"/>
      <c r="J6" s="12"/>
    </row>
    <row r="7" spans="1:10" ht="15" customHeight="1">
      <c r="A7" s="20">
        <v>1</v>
      </c>
      <c r="B7" s="21" t="s">
        <v>10</v>
      </c>
      <c r="C7" s="22">
        <v>2</v>
      </c>
      <c r="D7" s="23"/>
      <c r="E7" s="24"/>
      <c r="F7" s="25" t="s">
        <v>185</v>
      </c>
      <c r="G7" s="12"/>
      <c r="I7" s="12"/>
      <c r="J7" s="12"/>
    </row>
    <row r="8" spans="1:10" ht="15" customHeight="1">
      <c r="A8" s="20">
        <v>2</v>
      </c>
      <c r="B8" s="21" t="s">
        <v>5</v>
      </c>
      <c r="C8" s="22">
        <v>0</v>
      </c>
      <c r="D8" s="23"/>
      <c r="E8" s="24"/>
      <c r="F8" s="25" t="s">
        <v>187</v>
      </c>
      <c r="G8" s="12"/>
      <c r="I8" s="12"/>
      <c r="J8" s="12"/>
    </row>
    <row r="9" spans="1:10" ht="15" customHeight="1">
      <c r="A9" s="20">
        <v>3</v>
      </c>
      <c r="B9" s="21" t="s">
        <v>23</v>
      </c>
      <c r="C9" s="22">
        <v>1</v>
      </c>
      <c r="D9" s="23"/>
      <c r="E9" s="24"/>
      <c r="F9" s="25" t="s">
        <v>186</v>
      </c>
      <c r="G9" s="12"/>
      <c r="I9" s="12"/>
      <c r="J9" s="12"/>
    </row>
    <row r="10" spans="1:10" ht="15" customHeight="1">
      <c r="A10" s="26"/>
      <c r="B10" s="27"/>
      <c r="C10" s="28"/>
      <c r="D10" s="28"/>
      <c r="E10" s="28"/>
      <c r="F10" s="29"/>
      <c r="G10" s="29"/>
      <c r="H10" s="29"/>
      <c r="I10" s="29"/>
      <c r="J10" s="29"/>
    </row>
    <row r="11" spans="1:10" ht="15" customHeight="1">
      <c r="A11" s="30"/>
      <c r="B11" s="31"/>
      <c r="C11" s="17" t="s">
        <v>30</v>
      </c>
      <c r="D11" s="17" t="s">
        <v>25</v>
      </c>
      <c r="E11" s="17" t="s">
        <v>26</v>
      </c>
      <c r="F11" s="17" t="s">
        <v>27</v>
      </c>
      <c r="G11" s="17" t="s">
        <v>28</v>
      </c>
      <c r="H11" s="17" t="s">
        <v>29</v>
      </c>
      <c r="I11" s="17" t="s">
        <v>24</v>
      </c>
      <c r="J11" s="17" t="s">
        <v>6</v>
      </c>
    </row>
    <row r="12" spans="1:10" ht="15" customHeight="1">
      <c r="A12" s="30"/>
      <c r="B12" s="31"/>
      <c r="C12" s="90" t="s">
        <v>12</v>
      </c>
      <c r="D12" s="23" t="s">
        <v>142</v>
      </c>
      <c r="E12" s="23" t="s">
        <v>15</v>
      </c>
      <c r="F12" s="23" t="s">
        <v>142</v>
      </c>
      <c r="G12" s="23" t="s">
        <v>184</v>
      </c>
      <c r="H12" s="23"/>
      <c r="I12" s="23" t="s">
        <v>143</v>
      </c>
      <c r="J12" s="22">
        <v>2</v>
      </c>
    </row>
    <row r="13" spans="1:10" ht="15" customHeight="1">
      <c r="A13" s="30"/>
      <c r="B13" s="31"/>
      <c r="C13" s="90" t="s">
        <v>15</v>
      </c>
      <c r="D13" s="23" t="s">
        <v>15</v>
      </c>
      <c r="E13" s="23" t="s">
        <v>176</v>
      </c>
      <c r="F13" s="23" t="s">
        <v>176</v>
      </c>
      <c r="G13" s="23"/>
      <c r="H13" s="23"/>
      <c r="I13" s="23" t="s">
        <v>176</v>
      </c>
      <c r="J13" s="22">
        <v>1</v>
      </c>
    </row>
    <row r="14" spans="1:10" ht="15" customHeight="1">
      <c r="A14" s="30"/>
      <c r="B14" s="31"/>
      <c r="C14" s="90" t="s">
        <v>16</v>
      </c>
      <c r="D14" s="23" t="s">
        <v>142</v>
      </c>
      <c r="E14" s="23" t="s">
        <v>142</v>
      </c>
      <c r="F14" s="23" t="s">
        <v>142</v>
      </c>
      <c r="G14" s="23"/>
      <c r="H14" s="23"/>
      <c r="I14" s="23" t="s">
        <v>142</v>
      </c>
      <c r="J14" s="22">
        <v>3</v>
      </c>
    </row>
    <row r="15" spans="1:10" ht="15" customHeight="1">
      <c r="A15" s="30"/>
      <c r="B15" s="32"/>
      <c r="C15" s="12"/>
      <c r="D15" s="12"/>
      <c r="E15" s="12"/>
      <c r="F15" s="12"/>
      <c r="G15" s="12"/>
      <c r="H15" s="12"/>
      <c r="I15" s="12"/>
      <c r="J15" s="12"/>
    </row>
    <row r="16" spans="1:10" ht="15" customHeight="1">
      <c r="A16" s="15"/>
      <c r="B16" s="16" t="s">
        <v>7</v>
      </c>
      <c r="C16" s="17" t="s">
        <v>1</v>
      </c>
      <c r="D16" s="17" t="s">
        <v>2</v>
      </c>
      <c r="E16" s="18" t="s">
        <v>3</v>
      </c>
      <c r="F16" s="19" t="s">
        <v>4</v>
      </c>
      <c r="G16" s="12"/>
      <c r="I16" s="12"/>
      <c r="J16" s="12"/>
    </row>
    <row r="17" spans="1:10" ht="15" customHeight="1">
      <c r="A17" s="20">
        <v>1</v>
      </c>
      <c r="B17" s="21" t="s">
        <v>31</v>
      </c>
      <c r="C17" s="22">
        <v>2</v>
      </c>
      <c r="D17" s="23"/>
      <c r="E17" s="24"/>
      <c r="F17" s="25" t="s">
        <v>185</v>
      </c>
      <c r="G17" s="12"/>
      <c r="I17" s="12"/>
      <c r="J17" s="12"/>
    </row>
    <row r="18" spans="1:10" ht="15" customHeight="1">
      <c r="A18" s="20">
        <v>2</v>
      </c>
      <c r="B18" s="21" t="s">
        <v>108</v>
      </c>
      <c r="C18" s="22">
        <v>1</v>
      </c>
      <c r="D18" s="23"/>
      <c r="E18" s="24"/>
      <c r="F18" s="25" t="s">
        <v>186</v>
      </c>
      <c r="G18" s="12"/>
      <c r="I18" s="12"/>
      <c r="J18" s="12"/>
    </row>
    <row r="19" spans="1:10" ht="15" customHeight="1">
      <c r="A19" s="20">
        <v>3</v>
      </c>
      <c r="B19" s="21" t="s">
        <v>109</v>
      </c>
      <c r="C19" s="22">
        <v>0</v>
      </c>
      <c r="D19" s="23"/>
      <c r="E19" s="24"/>
      <c r="F19" s="25" t="s">
        <v>187</v>
      </c>
      <c r="G19" s="12"/>
      <c r="I19" s="12"/>
      <c r="J19" s="12"/>
    </row>
    <row r="20" spans="1:10" ht="15" customHeight="1">
      <c r="A20" s="26"/>
      <c r="B20" s="27"/>
      <c r="C20" s="28"/>
      <c r="D20" s="28"/>
      <c r="E20" s="28"/>
      <c r="F20" s="29"/>
      <c r="G20" s="29"/>
      <c r="H20" s="29"/>
      <c r="I20" s="29"/>
      <c r="J20" s="29"/>
    </row>
    <row r="21" spans="1:10" ht="15" customHeight="1">
      <c r="A21" s="30"/>
      <c r="B21" s="31"/>
      <c r="C21" s="17" t="s">
        <v>30</v>
      </c>
      <c r="D21" s="17" t="s">
        <v>25</v>
      </c>
      <c r="E21" s="17" t="s">
        <v>26</v>
      </c>
      <c r="F21" s="17" t="s">
        <v>27</v>
      </c>
      <c r="G21" s="17" t="s">
        <v>28</v>
      </c>
      <c r="H21" s="17" t="s">
        <v>29</v>
      </c>
      <c r="I21" s="17" t="s">
        <v>24</v>
      </c>
      <c r="J21" s="17" t="s">
        <v>6</v>
      </c>
    </row>
    <row r="22" spans="1:10" ht="15" customHeight="1">
      <c r="A22" s="30"/>
      <c r="B22" s="31"/>
      <c r="C22" s="90" t="s">
        <v>12</v>
      </c>
      <c r="D22" s="23" t="s">
        <v>142</v>
      </c>
      <c r="E22" s="23" t="s">
        <v>143</v>
      </c>
      <c r="F22" s="23" t="s">
        <v>143</v>
      </c>
      <c r="G22" s="23"/>
      <c r="H22" s="23"/>
      <c r="I22" s="23" t="s">
        <v>142</v>
      </c>
      <c r="J22" s="22">
        <v>2</v>
      </c>
    </row>
    <row r="23" spans="1:10" ht="15" customHeight="1">
      <c r="A23" s="30"/>
      <c r="B23" s="31"/>
      <c r="C23" s="90" t="s">
        <v>15</v>
      </c>
      <c r="D23" s="23" t="s">
        <v>142</v>
      </c>
      <c r="E23" s="23" t="s">
        <v>12</v>
      </c>
      <c r="F23" s="23" t="s">
        <v>142</v>
      </c>
      <c r="G23" s="23" t="s">
        <v>142</v>
      </c>
      <c r="H23" s="23"/>
      <c r="I23" s="23" t="s">
        <v>143</v>
      </c>
      <c r="J23" s="22">
        <v>1</v>
      </c>
    </row>
    <row r="24" spans="1:10" ht="15" customHeight="1">
      <c r="A24" s="30"/>
      <c r="B24" s="31"/>
      <c r="C24" s="90" t="s">
        <v>16</v>
      </c>
      <c r="D24" s="23" t="s">
        <v>143</v>
      </c>
      <c r="E24" s="23" t="s">
        <v>184</v>
      </c>
      <c r="F24" s="23" t="s">
        <v>142</v>
      </c>
      <c r="G24" s="23"/>
      <c r="H24" s="23"/>
      <c r="I24" s="23" t="s">
        <v>142</v>
      </c>
      <c r="J24" s="22">
        <v>3</v>
      </c>
    </row>
    <row r="25" spans="1:10" ht="15" customHeight="1">
      <c r="A25" s="30"/>
      <c r="B25" s="32"/>
      <c r="C25" s="12"/>
      <c r="D25" s="12"/>
      <c r="E25" s="12"/>
      <c r="F25" s="12"/>
      <c r="G25" s="12"/>
      <c r="H25" s="12"/>
      <c r="I25" s="12"/>
      <c r="J25" s="12"/>
    </row>
    <row r="26" spans="1:10" ht="15" customHeight="1">
      <c r="A26" s="15"/>
      <c r="B26" s="16" t="s">
        <v>9</v>
      </c>
      <c r="C26" s="17" t="s">
        <v>1</v>
      </c>
      <c r="D26" s="17" t="s">
        <v>2</v>
      </c>
      <c r="E26" s="18" t="s">
        <v>3</v>
      </c>
      <c r="F26" s="19" t="s">
        <v>4</v>
      </c>
      <c r="G26" s="12"/>
      <c r="I26" s="12"/>
      <c r="J26" s="12"/>
    </row>
    <row r="27" spans="1:10" ht="15" customHeight="1">
      <c r="A27" s="20">
        <v>1</v>
      </c>
      <c r="B27" s="21" t="s">
        <v>32</v>
      </c>
      <c r="C27" s="185">
        <v>2</v>
      </c>
      <c r="D27" s="33"/>
      <c r="E27" s="34"/>
      <c r="F27" s="35" t="s">
        <v>185</v>
      </c>
      <c r="G27" s="12"/>
      <c r="I27" s="12"/>
      <c r="J27" s="12"/>
    </row>
    <row r="28" spans="1:10" ht="15" customHeight="1">
      <c r="A28" s="20">
        <v>2</v>
      </c>
      <c r="B28" s="21" t="s">
        <v>11</v>
      </c>
      <c r="C28" s="185">
        <v>1</v>
      </c>
      <c r="D28" s="33"/>
      <c r="E28" s="34"/>
      <c r="F28" s="35" t="s">
        <v>186</v>
      </c>
      <c r="G28" s="12"/>
      <c r="I28" s="12"/>
      <c r="J28" s="12"/>
    </row>
    <row r="29" spans="1:10" ht="15" customHeight="1">
      <c r="A29" s="20">
        <v>3</v>
      </c>
      <c r="B29" s="21" t="s">
        <v>22</v>
      </c>
      <c r="C29" s="185">
        <v>0</v>
      </c>
      <c r="D29" s="33"/>
      <c r="E29" s="34"/>
      <c r="F29" s="35" t="s">
        <v>187</v>
      </c>
      <c r="G29" s="12"/>
      <c r="I29" s="12"/>
      <c r="J29" s="12"/>
    </row>
    <row r="30" spans="1:10" ht="15" customHeight="1">
      <c r="A30" s="26"/>
      <c r="B30" s="27"/>
      <c r="C30" s="28"/>
      <c r="D30" s="28"/>
      <c r="E30" s="28"/>
      <c r="F30" s="29"/>
      <c r="G30" s="29"/>
      <c r="H30" s="29"/>
      <c r="I30" s="29"/>
      <c r="J30" s="29"/>
    </row>
    <row r="31" spans="1:10" ht="15" customHeight="1">
      <c r="A31" s="30"/>
      <c r="B31" s="31"/>
      <c r="C31" s="17" t="s">
        <v>30</v>
      </c>
      <c r="D31" s="17" t="s">
        <v>25</v>
      </c>
      <c r="E31" s="17" t="s">
        <v>26</v>
      </c>
      <c r="F31" s="17" t="s">
        <v>27</v>
      </c>
      <c r="G31" s="17" t="s">
        <v>28</v>
      </c>
      <c r="H31" s="17" t="s">
        <v>29</v>
      </c>
      <c r="I31" s="17" t="s">
        <v>24</v>
      </c>
      <c r="J31" s="17" t="s">
        <v>6</v>
      </c>
    </row>
    <row r="32" spans="1:10" ht="15" customHeight="1">
      <c r="A32" s="30"/>
      <c r="B32" s="31"/>
      <c r="C32" s="90" t="s">
        <v>12</v>
      </c>
      <c r="D32" s="23" t="s">
        <v>142</v>
      </c>
      <c r="E32" s="23" t="s">
        <v>142</v>
      </c>
      <c r="F32" s="23" t="s">
        <v>142</v>
      </c>
      <c r="G32" s="23"/>
      <c r="H32" s="23"/>
      <c r="I32" s="23" t="s">
        <v>142</v>
      </c>
      <c r="J32" s="22">
        <v>2</v>
      </c>
    </row>
    <row r="33" spans="1:10" ht="15" customHeight="1">
      <c r="A33" s="30"/>
      <c r="B33" s="31"/>
      <c r="C33" s="90" t="s">
        <v>15</v>
      </c>
      <c r="D33" s="23" t="s">
        <v>142</v>
      </c>
      <c r="E33" s="23" t="s">
        <v>176</v>
      </c>
      <c r="F33" s="23" t="s">
        <v>142</v>
      </c>
      <c r="G33" s="23" t="s">
        <v>176</v>
      </c>
      <c r="H33" s="23" t="s">
        <v>142</v>
      </c>
      <c r="I33" s="23" t="s">
        <v>184</v>
      </c>
      <c r="J33" s="22">
        <v>1</v>
      </c>
    </row>
    <row r="34" spans="1:10" ht="15" customHeight="1">
      <c r="A34" s="30"/>
      <c r="B34" s="31"/>
      <c r="C34" s="90" t="s">
        <v>16</v>
      </c>
      <c r="D34" s="23" t="s">
        <v>12</v>
      </c>
      <c r="E34" s="23" t="s">
        <v>142</v>
      </c>
      <c r="F34" s="23" t="s">
        <v>142</v>
      </c>
      <c r="G34" s="23" t="s">
        <v>142</v>
      </c>
      <c r="H34" s="23"/>
      <c r="I34" s="23" t="s">
        <v>143</v>
      </c>
      <c r="J34" s="22">
        <v>3</v>
      </c>
    </row>
  </sheetData>
  <hyperlinks>
    <hyperlink ref="C12" location="'M13 Joukkue ottelukaaviot'!H4" display="1-3" xr:uid="{8179985A-0280-4C6C-B7E3-8F25476C17AE}"/>
    <hyperlink ref="C22" location="'M13 Joukkue ottelukaaviot'!H73" display="1-3" xr:uid="{1A5C5701-8412-490A-BEE0-FFD9C9420689}"/>
    <hyperlink ref="C23" location="'M13 Joukkue ottelukaaviot'!H96" display="2-3" xr:uid="{EE705CE0-ADDE-4A8A-B220-B9A0861BDD16}"/>
    <hyperlink ref="C24" location="'M13 Joukkue ottelukaaviot'!H119" display="1-2" xr:uid="{27CD162A-823E-49E1-AFEF-A3907CB960CC}"/>
    <hyperlink ref="C14" location="'M13 Joukkue ottelukaaviot'!H50" display="1-2" xr:uid="{9CE56F10-5F13-48D3-8508-DBA646B9BF64}"/>
    <hyperlink ref="C13" location="'M13 Joukkue ottelukaaviot'!H27" display="2-3" xr:uid="{68D7E2F4-B060-4863-A9E2-547BA1D4EBE4}"/>
    <hyperlink ref="C32" location="'M13 Joukkue ottelukaaviot'!H142" display="1-3" xr:uid="{DE9CD0FA-3F18-4C9D-A3E6-083B79AE3B85}"/>
    <hyperlink ref="C33" location="'M13 Joukkue ottelukaaviot'!H165" display="2-3" xr:uid="{560A7DE5-723B-42CE-97CF-A9102814FBEF}"/>
    <hyperlink ref="C34" location="'M13 Joukkue ottelukaaviot'!H188" display="1-2" xr:uid="{455DD551-BAF4-418E-A34B-B31FDD4198B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EBD6C-3328-4440-A7E5-232EC81C2DB7}">
  <sheetPr>
    <pageSetUpPr fitToPage="1"/>
  </sheetPr>
  <dimension ref="A1:F14"/>
  <sheetViews>
    <sheetView workbookViewId="0"/>
  </sheetViews>
  <sheetFormatPr defaultRowHeight="14.5"/>
  <cols>
    <col min="1" max="1" width="3.1796875" customWidth="1"/>
    <col min="2" max="2" width="5.7265625" customWidth="1"/>
    <col min="3" max="3" width="15.1796875" customWidth="1"/>
    <col min="4" max="6" width="15.7265625" customWidth="1"/>
  </cols>
  <sheetData>
    <row r="1" spans="1:6" ht="15" thickBot="1">
      <c r="A1" s="5"/>
      <c r="C1" s="8"/>
    </row>
    <row r="2" spans="1:6">
      <c r="A2" s="6"/>
      <c r="B2" s="11" t="s">
        <v>18</v>
      </c>
      <c r="C2" s="36"/>
      <c r="D2" s="32"/>
      <c r="E2" s="3"/>
      <c r="F2" s="3"/>
    </row>
    <row r="3" spans="1:6">
      <c r="A3" s="6"/>
      <c r="B3" s="13" t="s">
        <v>107</v>
      </c>
      <c r="C3" s="37"/>
      <c r="D3" s="32"/>
      <c r="E3" s="3"/>
      <c r="F3" s="3"/>
    </row>
    <row r="4" spans="1:6" ht="15" thickBot="1">
      <c r="A4" s="6"/>
      <c r="B4" s="14" t="s">
        <v>20</v>
      </c>
      <c r="C4" s="38"/>
      <c r="D4" s="32"/>
      <c r="E4" s="3"/>
      <c r="F4" s="3"/>
    </row>
    <row r="5" spans="1:6">
      <c r="A5" s="7"/>
      <c r="B5" s="4"/>
      <c r="C5" s="9"/>
      <c r="D5" s="3"/>
      <c r="E5" s="3"/>
      <c r="F5" s="3"/>
    </row>
    <row r="6" spans="1:6">
      <c r="A6" s="46"/>
      <c r="B6" s="39"/>
      <c r="C6" s="39" t="s">
        <v>36</v>
      </c>
      <c r="D6" s="2"/>
      <c r="E6" s="3"/>
      <c r="F6" s="3"/>
    </row>
    <row r="7" spans="1:6">
      <c r="A7" s="40">
        <v>1</v>
      </c>
      <c r="B7" s="41">
        <v>4069</v>
      </c>
      <c r="C7" s="42" t="s">
        <v>37</v>
      </c>
      <c r="D7" s="91" t="s">
        <v>37</v>
      </c>
      <c r="E7" s="3"/>
      <c r="F7" s="3"/>
    </row>
    <row r="8" spans="1:6">
      <c r="A8" s="40">
        <v>2</v>
      </c>
      <c r="B8" s="40" t="s">
        <v>38</v>
      </c>
      <c r="C8" s="42" t="s">
        <v>108</v>
      </c>
      <c r="D8" s="45" t="s">
        <v>142</v>
      </c>
      <c r="E8" s="92" t="s">
        <v>37</v>
      </c>
      <c r="F8" s="3"/>
    </row>
    <row r="9" spans="1:6">
      <c r="A9" s="46">
        <v>3</v>
      </c>
      <c r="B9" s="46" t="s">
        <v>39</v>
      </c>
      <c r="C9" s="39" t="s">
        <v>11</v>
      </c>
      <c r="D9" s="91" t="s">
        <v>10</v>
      </c>
      <c r="E9" s="45" t="s">
        <v>142</v>
      </c>
      <c r="F9" s="2"/>
    </row>
    <row r="10" spans="1:6">
      <c r="A10" s="46">
        <v>4</v>
      </c>
      <c r="B10" s="46" t="s">
        <v>40</v>
      </c>
      <c r="C10" s="39" t="s">
        <v>10</v>
      </c>
      <c r="D10" s="47" t="s">
        <v>142</v>
      </c>
      <c r="E10" s="1"/>
      <c r="F10" s="92" t="s">
        <v>37</v>
      </c>
    </row>
    <row r="11" spans="1:6">
      <c r="A11" s="40">
        <v>5</v>
      </c>
      <c r="B11" s="40" t="s">
        <v>41</v>
      </c>
      <c r="C11" s="42" t="s">
        <v>31</v>
      </c>
      <c r="D11" s="92" t="s">
        <v>31</v>
      </c>
      <c r="E11" s="1"/>
      <c r="F11" s="96" t="s">
        <v>143</v>
      </c>
    </row>
    <row r="12" spans="1:6">
      <c r="A12" s="40">
        <v>6</v>
      </c>
      <c r="B12" s="40" t="s">
        <v>42</v>
      </c>
      <c r="C12" s="42" t="s">
        <v>32</v>
      </c>
      <c r="D12" s="45" t="s">
        <v>184</v>
      </c>
      <c r="E12" s="93" t="s">
        <v>44</v>
      </c>
      <c r="F12" s="54"/>
    </row>
    <row r="13" spans="1:6">
      <c r="A13" s="46">
        <v>7</v>
      </c>
      <c r="B13" s="46" t="s">
        <v>43</v>
      </c>
      <c r="C13" s="39" t="s">
        <v>23</v>
      </c>
      <c r="D13" s="91" t="s">
        <v>44</v>
      </c>
      <c r="E13" s="47" t="s">
        <v>143</v>
      </c>
      <c r="F13" s="54"/>
    </row>
    <row r="14" spans="1:6">
      <c r="A14" s="46">
        <v>8</v>
      </c>
      <c r="B14" s="50">
        <v>3786</v>
      </c>
      <c r="C14" s="39" t="s">
        <v>44</v>
      </c>
      <c r="D14" s="47" t="s">
        <v>142</v>
      </c>
      <c r="E14" s="3"/>
      <c r="F14" s="54"/>
    </row>
  </sheetData>
  <hyperlinks>
    <hyperlink ref="D11" location="'M13 Joukkue ottelukaaviot'!H257" display="?" xr:uid="{43D5EC77-57CA-470F-83A9-2F8F67670F0F}"/>
    <hyperlink ref="E8" location="'M13 Joukkue ottelukaaviot'!H303" display="?" xr:uid="{E8F26FDD-2B10-44DE-90C4-A6C9553AA0FF}"/>
    <hyperlink ref="E12" location="'M13 Joukkue ottelukaaviot'!H326" display="?" xr:uid="{41072185-1F9A-42CD-A02B-9EF6697731BA}"/>
    <hyperlink ref="F10" location="'M13 Joukkue ottelukaaviot'!H349" display="?" xr:uid="{560ADF74-064C-497F-A194-53B3E8C61674}"/>
    <hyperlink ref="D7" location="'M13 Joukkue ottelukaaviot'!H211" display="?" xr:uid="{F665134D-FBD5-4587-8442-E9C07E354FEE}"/>
    <hyperlink ref="D9" location="'M13 Joukkue ottelukaaviot'!H234" display="?" xr:uid="{ED1395EC-1513-4381-A02D-D87D87470A9E}"/>
    <hyperlink ref="D13" location="'M13 Joukkue ottelukaaviot'!H280" display="?" xr:uid="{06909D77-FD33-459F-9B20-2844865A232E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5500D-644D-47DC-9499-CCD696D45EFD}">
  <dimension ref="A1:N368"/>
  <sheetViews>
    <sheetView workbookViewId="0"/>
  </sheetViews>
  <sheetFormatPr defaultRowHeight="14.5"/>
  <cols>
    <col min="1" max="1" width="2.81640625" customWidth="1"/>
    <col min="3" max="4" width="20.7265625" customWidth="1"/>
    <col min="5" max="5" width="1.7265625" customWidth="1"/>
    <col min="6" max="14" width="6.7265625" customWidth="1"/>
  </cols>
  <sheetData>
    <row r="1" spans="1:14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>
      <c r="A2" s="56"/>
      <c r="B2" s="70"/>
      <c r="C2" s="71"/>
      <c r="D2" s="71"/>
      <c r="E2" s="71"/>
      <c r="F2" s="134" t="s">
        <v>48</v>
      </c>
      <c r="G2" s="134"/>
      <c r="H2" s="135" t="s">
        <v>18</v>
      </c>
      <c r="I2" s="135"/>
      <c r="J2" s="135"/>
      <c r="K2" s="135"/>
      <c r="L2" s="135"/>
      <c r="M2" s="135"/>
      <c r="N2" s="136"/>
    </row>
    <row r="3" spans="1:14">
      <c r="A3" s="56"/>
      <c r="B3" s="72"/>
      <c r="C3" s="73" t="s">
        <v>73</v>
      </c>
      <c r="D3" s="74"/>
      <c r="E3" s="75"/>
      <c r="F3" s="137" t="s">
        <v>49</v>
      </c>
      <c r="G3" s="137"/>
      <c r="H3" s="138" t="s">
        <v>5</v>
      </c>
      <c r="I3" s="138"/>
      <c r="J3" s="138"/>
      <c r="K3" s="138"/>
      <c r="L3" s="138"/>
      <c r="M3" s="138"/>
      <c r="N3" s="139"/>
    </row>
    <row r="4" spans="1:14">
      <c r="A4" s="56"/>
      <c r="B4" s="76"/>
      <c r="C4" s="77"/>
      <c r="D4" s="75"/>
      <c r="E4" s="75"/>
      <c r="F4" s="137" t="s">
        <v>50</v>
      </c>
      <c r="G4" s="137"/>
      <c r="H4" s="140" t="s">
        <v>111</v>
      </c>
      <c r="I4" s="140"/>
      <c r="J4" s="140"/>
      <c r="K4" s="140"/>
      <c r="L4" s="140"/>
      <c r="M4" s="140"/>
      <c r="N4" s="141"/>
    </row>
    <row r="5" spans="1:14" ht="15" thickBot="1">
      <c r="A5" s="56"/>
      <c r="B5" s="72"/>
      <c r="C5" s="74"/>
      <c r="D5" s="75"/>
      <c r="E5" s="75"/>
      <c r="F5" s="124" t="s">
        <v>51</v>
      </c>
      <c r="G5" s="124"/>
      <c r="H5" s="125">
        <v>45003</v>
      </c>
      <c r="I5" s="125"/>
      <c r="J5" s="125"/>
      <c r="K5" s="69" t="s">
        <v>52</v>
      </c>
      <c r="L5" s="126"/>
      <c r="M5" s="126"/>
      <c r="N5" s="127"/>
    </row>
    <row r="6" spans="1:14" ht="15" thickTop="1">
      <c r="A6" s="56"/>
      <c r="B6" s="78"/>
      <c r="C6" s="75"/>
      <c r="D6" s="75"/>
      <c r="E6" s="75"/>
      <c r="F6" s="79"/>
      <c r="G6" s="75"/>
      <c r="H6" s="75"/>
      <c r="I6" s="58"/>
      <c r="J6" s="58"/>
      <c r="K6" s="58"/>
      <c r="L6" s="58"/>
      <c r="M6" s="58"/>
      <c r="N6" s="80"/>
    </row>
    <row r="7" spans="1:14" ht="15" thickBot="1">
      <c r="A7" s="56"/>
      <c r="B7" s="81" t="s">
        <v>53</v>
      </c>
      <c r="C7" s="128" t="s">
        <v>10</v>
      </c>
      <c r="D7" s="128"/>
      <c r="E7" s="59"/>
      <c r="F7" s="110" t="s">
        <v>54</v>
      </c>
      <c r="G7" s="129" t="s">
        <v>23</v>
      </c>
      <c r="H7" s="129"/>
      <c r="I7" s="129"/>
      <c r="J7" s="129"/>
      <c r="K7" s="129"/>
      <c r="L7" s="129"/>
      <c r="M7" s="129"/>
      <c r="N7" s="130"/>
    </row>
    <row r="8" spans="1:14">
      <c r="A8" s="56"/>
      <c r="B8" s="82" t="s">
        <v>55</v>
      </c>
      <c r="C8" s="131" t="s">
        <v>157</v>
      </c>
      <c r="D8" s="131"/>
      <c r="E8" s="60"/>
      <c r="F8" s="83" t="s">
        <v>56</v>
      </c>
      <c r="G8" s="132" t="s">
        <v>147</v>
      </c>
      <c r="H8" s="132"/>
      <c r="I8" s="132"/>
      <c r="J8" s="132"/>
      <c r="K8" s="132"/>
      <c r="L8" s="132"/>
      <c r="M8" s="132"/>
      <c r="N8" s="133"/>
    </row>
    <row r="9" spans="1:14">
      <c r="A9" s="56"/>
      <c r="B9" s="84" t="s">
        <v>57</v>
      </c>
      <c r="C9" s="111" t="s">
        <v>156</v>
      </c>
      <c r="D9" s="111"/>
      <c r="E9" s="60"/>
      <c r="F9" s="61" t="s">
        <v>58</v>
      </c>
      <c r="G9" s="112" t="s">
        <v>148</v>
      </c>
      <c r="H9" s="112"/>
      <c r="I9" s="112"/>
      <c r="J9" s="112"/>
      <c r="K9" s="112"/>
      <c r="L9" s="112"/>
      <c r="M9" s="112"/>
      <c r="N9" s="113"/>
    </row>
    <row r="10" spans="1:14">
      <c r="A10" s="56"/>
      <c r="B10" s="84" t="s">
        <v>59</v>
      </c>
      <c r="C10" s="111" t="s">
        <v>158</v>
      </c>
      <c r="D10" s="111"/>
      <c r="E10" s="60"/>
      <c r="F10" s="62" t="s">
        <v>60</v>
      </c>
      <c r="G10" s="112" t="s">
        <v>149</v>
      </c>
      <c r="H10" s="112"/>
      <c r="I10" s="112"/>
      <c r="J10" s="112"/>
      <c r="K10" s="112"/>
      <c r="L10" s="112"/>
      <c r="M10" s="112"/>
      <c r="N10" s="113"/>
    </row>
    <row r="11" spans="1:14">
      <c r="A11" s="56"/>
      <c r="B11" s="76"/>
      <c r="C11" s="75"/>
      <c r="D11" s="75"/>
      <c r="E11" s="75"/>
      <c r="F11" s="79"/>
      <c r="G11" s="79"/>
      <c r="H11" s="79"/>
      <c r="I11" s="79"/>
      <c r="J11" s="75"/>
      <c r="K11" s="75"/>
      <c r="L11" s="75"/>
      <c r="M11" s="85"/>
      <c r="N11" s="86"/>
    </row>
    <row r="12" spans="1:14">
      <c r="A12" s="56"/>
      <c r="B12" s="100" t="s">
        <v>61</v>
      </c>
      <c r="C12" s="75"/>
      <c r="D12" s="75"/>
      <c r="E12" s="75"/>
      <c r="F12" s="61">
        <v>1</v>
      </c>
      <c r="G12" s="61">
        <v>2</v>
      </c>
      <c r="H12" s="61">
        <v>3</v>
      </c>
      <c r="I12" s="61">
        <v>4</v>
      </c>
      <c r="J12" s="61">
        <v>5</v>
      </c>
      <c r="K12" s="114" t="s">
        <v>2</v>
      </c>
      <c r="L12" s="114"/>
      <c r="M12" s="61" t="s">
        <v>62</v>
      </c>
      <c r="N12" s="87" t="s">
        <v>63</v>
      </c>
    </row>
    <row r="13" spans="1:14">
      <c r="A13" s="56"/>
      <c r="B13" s="88" t="s">
        <v>64</v>
      </c>
      <c r="C13" s="63" t="str">
        <f>IF(C8&gt;"",C8,"")</f>
        <v>Hyttinen Eetu</v>
      </c>
      <c r="D13" s="63" t="str">
        <f>IF(G8&gt;"",G8,"")</f>
        <v>Räsänen Elmeri</v>
      </c>
      <c r="E13" s="64"/>
      <c r="F13" s="65">
        <v>7</v>
      </c>
      <c r="G13" s="65">
        <v>9</v>
      </c>
      <c r="H13" s="65">
        <v>9</v>
      </c>
      <c r="I13" s="65"/>
      <c r="J13" s="65"/>
      <c r="K13" s="66">
        <f>IF(ISBLANK(F13),"",COUNTIF(F13:J13,"&gt;=0"))</f>
        <v>3</v>
      </c>
      <c r="L13" s="66">
        <f>IF(ISBLANK(F13),"",(IF(LEFT(F13,1)="-",1,0)+IF(LEFT(G13,1)="-",1,0)+IF(LEFT(H13,1)="-",1,0)+IF(LEFT(I13,1)="-",1,0)+IF(LEFT(J13,1)="-",1,0)))</f>
        <v>0</v>
      </c>
      <c r="M13" s="67">
        <f t="shared" ref="M13:N17" si="0">IF(K13=3,1,"")</f>
        <v>1</v>
      </c>
      <c r="N13" s="67" t="str">
        <f t="shared" si="0"/>
        <v/>
      </c>
    </row>
    <row r="14" spans="1:14">
      <c r="A14" s="56"/>
      <c r="B14" s="88" t="s">
        <v>65</v>
      </c>
      <c r="C14" s="63" t="str">
        <f>IF(C9&gt;"",C9,"")</f>
        <v>Åvist Aapo</v>
      </c>
      <c r="D14" s="63" t="str">
        <f>IF(G9&gt;"",G9,"")</f>
        <v>Halmepuro Toivo</v>
      </c>
      <c r="E14" s="64"/>
      <c r="F14" s="65">
        <v>5</v>
      </c>
      <c r="G14" s="65">
        <v>10</v>
      </c>
      <c r="H14" s="65">
        <v>-9</v>
      </c>
      <c r="I14" s="65">
        <v>-9</v>
      </c>
      <c r="J14" s="65">
        <v>-8</v>
      </c>
      <c r="K14" s="66">
        <f>IF(ISBLANK(F14),"",COUNTIF(F14:J14,"&gt;=0"))</f>
        <v>2</v>
      </c>
      <c r="L14" s="66">
        <f>IF(ISBLANK(F14),"",(IF(LEFT(F14,1)="-",1,0)+IF(LEFT(G14,1)="-",1,0)+IF(LEFT(H14,1)="-",1,0)+IF(LEFT(I14,1)="-",1,0)+IF(LEFT(J14,1)="-",1,0)))</f>
        <v>3</v>
      </c>
      <c r="M14" s="67" t="str">
        <f t="shared" si="0"/>
        <v/>
      </c>
      <c r="N14" s="67">
        <f t="shared" si="0"/>
        <v>1</v>
      </c>
    </row>
    <row r="15" spans="1:14">
      <c r="A15" s="56"/>
      <c r="B15" s="88" t="s">
        <v>66</v>
      </c>
      <c r="C15" s="63" t="str">
        <f>IF(C10&gt;"",C10,"")</f>
        <v>Lampinen Kaarlo</v>
      </c>
      <c r="D15" s="63" t="str">
        <f>IF(G10&gt;"",G10,"")</f>
        <v>Hämäläinen Niko</v>
      </c>
      <c r="E15" s="64"/>
      <c r="F15" s="65">
        <v>7</v>
      </c>
      <c r="G15" s="65">
        <v>7</v>
      </c>
      <c r="H15" s="65">
        <v>7</v>
      </c>
      <c r="I15" s="65"/>
      <c r="J15" s="65"/>
      <c r="K15" s="66">
        <f>IF(ISBLANK(F15),"",COUNTIF(F15:J15,"&gt;=0"))</f>
        <v>3</v>
      </c>
      <c r="L15" s="66">
        <f>IF(ISBLANK(F15),"",(IF(LEFT(F15,1)="-",1,0)+IF(LEFT(G15,1)="-",1,0)+IF(LEFT(H15,1)="-",1,0)+IF(LEFT(I15,1)="-",1,0)+IF(LEFT(J15,1)="-",1,0)))</f>
        <v>0</v>
      </c>
      <c r="M15" s="67">
        <f t="shared" si="0"/>
        <v>1</v>
      </c>
      <c r="N15" s="67" t="str">
        <f t="shared" si="0"/>
        <v/>
      </c>
    </row>
    <row r="16" spans="1:14">
      <c r="A16" s="56"/>
      <c r="B16" s="88" t="s">
        <v>67</v>
      </c>
      <c r="C16" s="63" t="str">
        <f>IF(C8&gt;"",C8,"")</f>
        <v>Hyttinen Eetu</v>
      </c>
      <c r="D16" s="63" t="str">
        <f>IF(G9&gt;"",G9,"")</f>
        <v>Halmepuro Toivo</v>
      </c>
      <c r="E16" s="64"/>
      <c r="F16" s="65">
        <v>-8</v>
      </c>
      <c r="G16" s="65">
        <v>8</v>
      </c>
      <c r="H16" s="65">
        <v>-12</v>
      </c>
      <c r="I16" s="65">
        <v>7</v>
      </c>
      <c r="J16" s="65">
        <v>9</v>
      </c>
      <c r="K16" s="66">
        <f>IF(ISBLANK(F16),"",COUNTIF(F16:J16,"&gt;=0"))</f>
        <v>3</v>
      </c>
      <c r="L16" s="66">
        <f>IF(ISBLANK(F16),"",(IF(LEFT(F16,1)="-",1,0)+IF(LEFT(G16,1)="-",1,0)+IF(LEFT(H16,1)="-",1,0)+IF(LEFT(I16,1)="-",1,0)+IF(LEFT(J16,1)="-",1,0)))</f>
        <v>2</v>
      </c>
      <c r="M16" s="67">
        <f t="shared" si="0"/>
        <v>1</v>
      </c>
      <c r="N16" s="67" t="str">
        <f t="shared" si="0"/>
        <v/>
      </c>
    </row>
    <row r="17" spans="1:14">
      <c r="A17" s="56"/>
      <c r="B17" s="88" t="s">
        <v>68</v>
      </c>
      <c r="C17" s="63" t="str">
        <f>IF(C9&gt;"",C9,"")</f>
        <v>Åvist Aapo</v>
      </c>
      <c r="D17" s="63" t="str">
        <f>IF(G8&gt;"",G8,"")</f>
        <v>Räsänen Elmeri</v>
      </c>
      <c r="E17" s="64"/>
      <c r="F17" s="65"/>
      <c r="G17" s="65"/>
      <c r="H17" s="65"/>
      <c r="I17" s="65"/>
      <c r="J17" s="65"/>
      <c r="K17" s="66" t="str">
        <f>IF(ISBLANK(F17),"",COUNTIF(F17:J17,"&gt;=0"))</f>
        <v/>
      </c>
      <c r="L17" s="66" t="str">
        <f>IF(ISBLANK(F17),"",(IF(LEFT(F17,1)="-",1,0)+IF(LEFT(G17,1)="-",1,0)+IF(LEFT(H17,1)="-",1,0)+IF(LEFT(I17,1)="-",1,0)+IF(LEFT(J17,1)="-",1,0)))</f>
        <v/>
      </c>
      <c r="M17" s="67" t="str">
        <f t="shared" si="0"/>
        <v/>
      </c>
      <c r="N17" s="67" t="str">
        <f t="shared" si="0"/>
        <v/>
      </c>
    </row>
    <row r="18" spans="1:14">
      <c r="A18" s="56"/>
      <c r="B18" s="76"/>
      <c r="C18" s="75"/>
      <c r="D18" s="75"/>
      <c r="E18" s="75"/>
      <c r="F18" s="75"/>
      <c r="G18" s="75"/>
      <c r="H18" s="75"/>
      <c r="I18" s="115" t="s">
        <v>24</v>
      </c>
      <c r="J18" s="115"/>
      <c r="K18" s="68">
        <f>SUM(K13:K17)</f>
        <v>11</v>
      </c>
      <c r="L18" s="68">
        <f>SUM(L13:L17)</f>
        <v>5</v>
      </c>
      <c r="M18" s="68">
        <f>SUM(M13:M17)</f>
        <v>3</v>
      </c>
      <c r="N18" s="89">
        <f>SUM(N13:N17)</f>
        <v>1</v>
      </c>
    </row>
    <row r="19" spans="1:14">
      <c r="A19" s="56"/>
      <c r="B19" s="76" t="s">
        <v>69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86"/>
    </row>
    <row r="20" spans="1:14">
      <c r="A20" s="56"/>
      <c r="B20" s="76" t="s">
        <v>70</v>
      </c>
      <c r="C20" s="75"/>
      <c r="D20" s="75" t="s">
        <v>71</v>
      </c>
      <c r="E20" s="75"/>
      <c r="F20" s="75"/>
      <c r="G20" s="75" t="s">
        <v>6</v>
      </c>
      <c r="H20" s="75"/>
      <c r="I20" s="75"/>
      <c r="J20" s="75" t="s">
        <v>72</v>
      </c>
      <c r="K20" s="75"/>
      <c r="L20" s="75"/>
      <c r="M20" s="75"/>
      <c r="N20" s="86"/>
    </row>
    <row r="21" spans="1:14" ht="15" thickBot="1">
      <c r="A21" s="56"/>
      <c r="B21" s="76"/>
      <c r="C21" s="75"/>
      <c r="D21" s="75"/>
      <c r="E21" s="75"/>
      <c r="F21" s="75"/>
      <c r="G21" s="75"/>
      <c r="H21" s="75"/>
      <c r="I21" s="75"/>
      <c r="J21" s="116" t="str">
        <f>IF(M18=3,C7,IF(N18=3,G7,""))</f>
        <v>OPT-86 2</v>
      </c>
      <c r="K21" s="116"/>
      <c r="L21" s="116"/>
      <c r="M21" s="116"/>
      <c r="N21" s="117"/>
    </row>
    <row r="22" spans="1:14">
      <c r="A22" s="56"/>
      <c r="B22" s="118" t="s">
        <v>77</v>
      </c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20"/>
    </row>
    <row r="23" spans="1:14">
      <c r="A23" s="56"/>
      <c r="B23" s="121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3"/>
    </row>
    <row r="24" spans="1:14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</row>
    <row r="25" spans="1:14">
      <c r="A25" s="56"/>
      <c r="B25" s="70"/>
      <c r="C25" s="71"/>
      <c r="D25" s="71"/>
      <c r="E25" s="71"/>
      <c r="F25" s="134" t="s">
        <v>48</v>
      </c>
      <c r="G25" s="134"/>
      <c r="H25" s="135" t="s">
        <v>18</v>
      </c>
      <c r="I25" s="135"/>
      <c r="J25" s="135"/>
      <c r="K25" s="135"/>
      <c r="L25" s="135"/>
      <c r="M25" s="135"/>
      <c r="N25" s="136"/>
    </row>
    <row r="26" spans="1:14">
      <c r="A26" s="56"/>
      <c r="B26" s="72"/>
      <c r="C26" s="73" t="s">
        <v>73</v>
      </c>
      <c r="D26" s="74"/>
      <c r="E26" s="75"/>
      <c r="F26" s="137" t="s">
        <v>49</v>
      </c>
      <c r="G26" s="137"/>
      <c r="H26" s="138" t="s">
        <v>5</v>
      </c>
      <c r="I26" s="138"/>
      <c r="J26" s="138"/>
      <c r="K26" s="138"/>
      <c r="L26" s="138"/>
      <c r="M26" s="138"/>
      <c r="N26" s="139"/>
    </row>
    <row r="27" spans="1:14">
      <c r="A27" s="56"/>
      <c r="B27" s="76"/>
      <c r="C27" s="77"/>
      <c r="D27" s="75"/>
      <c r="E27" s="75"/>
      <c r="F27" s="137" t="s">
        <v>50</v>
      </c>
      <c r="G27" s="137"/>
      <c r="H27" s="140" t="s">
        <v>112</v>
      </c>
      <c r="I27" s="140"/>
      <c r="J27" s="140"/>
      <c r="K27" s="140"/>
      <c r="L27" s="140"/>
      <c r="M27" s="140"/>
      <c r="N27" s="141"/>
    </row>
    <row r="28" spans="1:14" ht="15" thickBot="1">
      <c r="A28" s="56"/>
      <c r="B28" s="72"/>
      <c r="C28" s="74"/>
      <c r="D28" s="75"/>
      <c r="E28" s="75"/>
      <c r="F28" s="124" t="s">
        <v>51</v>
      </c>
      <c r="G28" s="124"/>
      <c r="H28" s="125">
        <v>45003</v>
      </c>
      <c r="I28" s="125"/>
      <c r="J28" s="125"/>
      <c r="K28" s="69" t="s">
        <v>52</v>
      </c>
      <c r="L28" s="126"/>
      <c r="M28" s="126"/>
      <c r="N28" s="127"/>
    </row>
    <row r="29" spans="1:14" ht="15" thickTop="1">
      <c r="A29" s="56"/>
      <c r="B29" s="78"/>
      <c r="C29" s="75"/>
      <c r="D29" s="75"/>
      <c r="E29" s="75"/>
      <c r="F29" s="79"/>
      <c r="G29" s="75"/>
      <c r="H29" s="75"/>
      <c r="I29" s="58"/>
      <c r="J29" s="58"/>
      <c r="K29" s="58"/>
      <c r="L29" s="58"/>
      <c r="M29" s="58"/>
      <c r="N29" s="80"/>
    </row>
    <row r="30" spans="1:14" ht="15" thickBot="1">
      <c r="A30" s="56"/>
      <c r="B30" s="81" t="s">
        <v>53</v>
      </c>
      <c r="C30" s="128" t="s">
        <v>5</v>
      </c>
      <c r="D30" s="128"/>
      <c r="E30" s="59"/>
      <c r="F30" s="110" t="s">
        <v>54</v>
      </c>
      <c r="G30" s="129" t="s">
        <v>23</v>
      </c>
      <c r="H30" s="129"/>
      <c r="I30" s="129"/>
      <c r="J30" s="129"/>
      <c r="K30" s="129"/>
      <c r="L30" s="129"/>
      <c r="M30" s="129"/>
      <c r="N30" s="130"/>
    </row>
    <row r="31" spans="1:14">
      <c r="A31" s="56"/>
      <c r="B31" s="82" t="s">
        <v>55</v>
      </c>
      <c r="C31" s="131" t="s">
        <v>194</v>
      </c>
      <c r="D31" s="131"/>
      <c r="E31" s="60"/>
      <c r="F31" s="83" t="s">
        <v>56</v>
      </c>
      <c r="G31" s="132" t="s">
        <v>149</v>
      </c>
      <c r="H31" s="132"/>
      <c r="I31" s="132"/>
      <c r="J31" s="132"/>
      <c r="K31" s="132"/>
      <c r="L31" s="132"/>
      <c r="M31" s="132"/>
      <c r="N31" s="133"/>
    </row>
    <row r="32" spans="1:14">
      <c r="A32" s="56"/>
      <c r="B32" s="84" t="s">
        <v>57</v>
      </c>
      <c r="C32" s="111" t="s">
        <v>210</v>
      </c>
      <c r="D32" s="111"/>
      <c r="E32" s="60"/>
      <c r="F32" s="61" t="s">
        <v>58</v>
      </c>
      <c r="G32" s="112" t="s">
        <v>148</v>
      </c>
      <c r="H32" s="112"/>
      <c r="I32" s="112"/>
      <c r="J32" s="112"/>
      <c r="K32" s="112"/>
      <c r="L32" s="112"/>
      <c r="M32" s="112"/>
      <c r="N32" s="113"/>
    </row>
    <row r="33" spans="1:14">
      <c r="A33" s="56"/>
      <c r="B33" s="84" t="s">
        <v>59</v>
      </c>
      <c r="C33" s="111" t="s">
        <v>211</v>
      </c>
      <c r="D33" s="111"/>
      <c r="E33" s="60"/>
      <c r="F33" s="62" t="s">
        <v>60</v>
      </c>
      <c r="G33" s="112" t="s">
        <v>147</v>
      </c>
      <c r="H33" s="112"/>
      <c r="I33" s="112"/>
      <c r="J33" s="112"/>
      <c r="K33" s="112"/>
      <c r="L33" s="112"/>
      <c r="M33" s="112"/>
      <c r="N33" s="113"/>
    </row>
    <row r="34" spans="1:14">
      <c r="A34" s="56"/>
      <c r="B34" s="76"/>
      <c r="C34" s="75"/>
      <c r="D34" s="75"/>
      <c r="E34" s="75"/>
      <c r="F34" s="79"/>
      <c r="G34" s="79"/>
      <c r="H34" s="79"/>
      <c r="I34" s="79"/>
      <c r="J34" s="75"/>
      <c r="K34" s="75"/>
      <c r="L34" s="75"/>
      <c r="M34" s="85"/>
      <c r="N34" s="86"/>
    </row>
    <row r="35" spans="1:14">
      <c r="A35" s="56"/>
      <c r="B35" s="100" t="s">
        <v>61</v>
      </c>
      <c r="C35" s="75"/>
      <c r="D35" s="75"/>
      <c r="E35" s="75"/>
      <c r="F35" s="61">
        <v>1</v>
      </c>
      <c r="G35" s="61">
        <v>2</v>
      </c>
      <c r="H35" s="61">
        <v>3</v>
      </c>
      <c r="I35" s="61">
        <v>4</v>
      </c>
      <c r="J35" s="61">
        <v>5</v>
      </c>
      <c r="K35" s="114" t="s">
        <v>2</v>
      </c>
      <c r="L35" s="114"/>
      <c r="M35" s="61" t="s">
        <v>62</v>
      </c>
      <c r="N35" s="87" t="s">
        <v>63</v>
      </c>
    </row>
    <row r="36" spans="1:14">
      <c r="A36" s="56"/>
      <c r="B36" s="88" t="s">
        <v>64</v>
      </c>
      <c r="C36" s="63" t="str">
        <f>IF(C31&gt;"",C31,"")</f>
        <v>Stråhlman Lars-Wilmer</v>
      </c>
      <c r="D36" s="63" t="str">
        <f>IF(G31&gt;"",G31,"")</f>
        <v>Hämäläinen Niko</v>
      </c>
      <c r="E36" s="64"/>
      <c r="F36" s="65">
        <v>-8</v>
      </c>
      <c r="G36" s="65">
        <v>9</v>
      </c>
      <c r="H36" s="65">
        <v>-11</v>
      </c>
      <c r="I36" s="65">
        <v>7</v>
      </c>
      <c r="J36" s="65">
        <v>-11</v>
      </c>
      <c r="K36" s="66">
        <f>IF(ISBLANK(F36),"",COUNTIF(F36:J36,"&gt;=0"))</f>
        <v>2</v>
      </c>
      <c r="L36" s="66">
        <f>IF(ISBLANK(F36),"",(IF(LEFT(F36,1)="-",1,0)+IF(LEFT(G36,1)="-",1,0)+IF(LEFT(H36,1)="-",1,0)+IF(LEFT(I36,1)="-",1,0)+IF(LEFT(J36,1)="-",1,0)))</f>
        <v>3</v>
      </c>
      <c r="M36" s="67" t="str">
        <f t="shared" ref="M36:N40" si="1">IF(K36=3,1,"")</f>
        <v/>
      </c>
      <c r="N36" s="67">
        <f t="shared" si="1"/>
        <v>1</v>
      </c>
    </row>
    <row r="37" spans="1:14">
      <c r="A37" s="56"/>
      <c r="B37" s="88" t="s">
        <v>65</v>
      </c>
      <c r="C37" s="63" t="str">
        <f>IF(C32&gt;"",C32,"")</f>
        <v>Klemetz Leo</v>
      </c>
      <c r="D37" s="63" t="str">
        <f>IF(G32&gt;"",G32,"")</f>
        <v>Halmepuro Toivo</v>
      </c>
      <c r="E37" s="64"/>
      <c r="F37" s="65">
        <v>-5</v>
      </c>
      <c r="G37" s="65">
        <v>-4</v>
      </c>
      <c r="H37" s="65">
        <v>-6</v>
      </c>
      <c r="I37" s="65"/>
      <c r="J37" s="65"/>
      <c r="K37" s="66">
        <f>IF(ISBLANK(F37),"",COUNTIF(F37:J37,"&gt;=0"))</f>
        <v>0</v>
      </c>
      <c r="L37" s="66">
        <f>IF(ISBLANK(F37),"",(IF(LEFT(F37,1)="-",1,0)+IF(LEFT(G37,1)="-",1,0)+IF(LEFT(H37,1)="-",1,0)+IF(LEFT(I37,1)="-",1,0)+IF(LEFT(J37,1)="-",1,0)))</f>
        <v>3</v>
      </c>
      <c r="M37" s="67" t="str">
        <f t="shared" si="1"/>
        <v/>
      </c>
      <c r="N37" s="67">
        <f t="shared" si="1"/>
        <v>1</v>
      </c>
    </row>
    <row r="38" spans="1:14">
      <c r="A38" s="56"/>
      <c r="B38" s="88" t="s">
        <v>66</v>
      </c>
      <c r="C38" s="63" t="str">
        <f>IF(C33&gt;"",C33,"")</f>
        <v>Leivo Niklas</v>
      </c>
      <c r="D38" s="63" t="str">
        <f>IF(G33&gt;"",G33,"")</f>
        <v>Räsänen Elmeri</v>
      </c>
      <c r="E38" s="64"/>
      <c r="F38" s="65">
        <v>-9</v>
      </c>
      <c r="G38" s="65">
        <v>-10</v>
      </c>
      <c r="H38" s="65">
        <v>-6</v>
      </c>
      <c r="I38" s="65"/>
      <c r="J38" s="65"/>
      <c r="K38" s="66">
        <f>IF(ISBLANK(F38),"",COUNTIF(F38:J38,"&gt;=0"))</f>
        <v>0</v>
      </c>
      <c r="L38" s="66">
        <f>IF(ISBLANK(F38),"",(IF(LEFT(F38,1)="-",1,0)+IF(LEFT(G38,1)="-",1,0)+IF(LEFT(H38,1)="-",1,0)+IF(LEFT(I38,1)="-",1,0)+IF(LEFT(J38,1)="-",1,0)))</f>
        <v>3</v>
      </c>
      <c r="M38" s="67" t="str">
        <f t="shared" si="1"/>
        <v/>
      </c>
      <c r="N38" s="67">
        <f t="shared" si="1"/>
        <v>1</v>
      </c>
    </row>
    <row r="39" spans="1:14">
      <c r="A39" s="56"/>
      <c r="B39" s="88" t="s">
        <v>67</v>
      </c>
      <c r="C39" s="63" t="str">
        <f>IF(C31&gt;"",C31,"")</f>
        <v>Stråhlman Lars-Wilmer</v>
      </c>
      <c r="D39" s="63" t="str">
        <f>IF(G32&gt;"",G32,"")</f>
        <v>Halmepuro Toivo</v>
      </c>
      <c r="E39" s="64"/>
      <c r="F39" s="65"/>
      <c r="G39" s="65"/>
      <c r="H39" s="65"/>
      <c r="I39" s="65"/>
      <c r="J39" s="65"/>
      <c r="K39" s="66" t="str">
        <f>IF(ISBLANK(F39),"",COUNTIF(F39:J39,"&gt;=0"))</f>
        <v/>
      </c>
      <c r="L39" s="66" t="str">
        <f>IF(ISBLANK(F39),"",(IF(LEFT(F39,1)="-",1,0)+IF(LEFT(G39,1)="-",1,0)+IF(LEFT(H39,1)="-",1,0)+IF(LEFT(I39,1)="-",1,0)+IF(LEFT(J39,1)="-",1,0)))</f>
        <v/>
      </c>
      <c r="M39" s="67" t="str">
        <f t="shared" si="1"/>
        <v/>
      </c>
      <c r="N39" s="67" t="str">
        <f t="shared" si="1"/>
        <v/>
      </c>
    </row>
    <row r="40" spans="1:14">
      <c r="A40" s="56"/>
      <c r="B40" s="88" t="s">
        <v>68</v>
      </c>
      <c r="C40" s="63" t="str">
        <f>IF(C32&gt;"",C32,"")</f>
        <v>Klemetz Leo</v>
      </c>
      <c r="D40" s="63" t="str">
        <f>IF(G31&gt;"",G31,"")</f>
        <v>Hämäläinen Niko</v>
      </c>
      <c r="E40" s="64"/>
      <c r="F40" s="65"/>
      <c r="G40" s="65"/>
      <c r="H40" s="65"/>
      <c r="I40" s="65"/>
      <c r="J40" s="65"/>
      <c r="K40" s="66" t="str">
        <f>IF(ISBLANK(F40),"",COUNTIF(F40:J40,"&gt;=0"))</f>
        <v/>
      </c>
      <c r="L40" s="66" t="str">
        <f>IF(ISBLANK(F40),"",(IF(LEFT(F40,1)="-",1,0)+IF(LEFT(G40,1)="-",1,0)+IF(LEFT(H40,1)="-",1,0)+IF(LEFT(I40,1)="-",1,0)+IF(LEFT(J40,1)="-",1,0)))</f>
        <v/>
      </c>
      <c r="M40" s="67" t="str">
        <f t="shared" si="1"/>
        <v/>
      </c>
      <c r="N40" s="67" t="str">
        <f t="shared" si="1"/>
        <v/>
      </c>
    </row>
    <row r="41" spans="1:14">
      <c r="A41" s="56"/>
      <c r="B41" s="76"/>
      <c r="C41" s="75"/>
      <c r="D41" s="75"/>
      <c r="E41" s="75"/>
      <c r="F41" s="75"/>
      <c r="G41" s="75"/>
      <c r="H41" s="75"/>
      <c r="I41" s="115" t="s">
        <v>24</v>
      </c>
      <c r="J41" s="115"/>
      <c r="K41" s="68">
        <f>SUM(K36:K40)</f>
        <v>2</v>
      </c>
      <c r="L41" s="68">
        <f>SUM(L36:L40)</f>
        <v>9</v>
      </c>
      <c r="M41" s="68">
        <f>SUM(M36:M40)</f>
        <v>0</v>
      </c>
      <c r="N41" s="89">
        <f>SUM(N36:N40)</f>
        <v>3</v>
      </c>
    </row>
    <row r="42" spans="1:14">
      <c r="A42" s="56"/>
      <c r="B42" s="76" t="s">
        <v>69</v>
      </c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86"/>
    </row>
    <row r="43" spans="1:14">
      <c r="A43" s="56"/>
      <c r="B43" s="76" t="s">
        <v>70</v>
      </c>
      <c r="C43" s="75"/>
      <c r="D43" s="75" t="s">
        <v>71</v>
      </c>
      <c r="E43" s="75"/>
      <c r="F43" s="75"/>
      <c r="G43" s="75" t="s">
        <v>6</v>
      </c>
      <c r="H43" s="75"/>
      <c r="I43" s="75"/>
      <c r="J43" s="75" t="s">
        <v>72</v>
      </c>
      <c r="K43" s="75"/>
      <c r="L43" s="75"/>
      <c r="M43" s="75"/>
      <c r="N43" s="86"/>
    </row>
    <row r="44" spans="1:14" ht="15" thickBot="1">
      <c r="A44" s="56"/>
      <c r="B44" s="76"/>
      <c r="C44" s="75"/>
      <c r="D44" s="75"/>
      <c r="E44" s="75"/>
      <c r="F44" s="75"/>
      <c r="G44" s="75"/>
      <c r="H44" s="75"/>
      <c r="I44" s="75"/>
      <c r="J44" s="116" t="str">
        <f>IF(M41=3,C30,IF(N41=3,G30,""))</f>
        <v>KuPTS 2</v>
      </c>
      <c r="K44" s="116"/>
      <c r="L44" s="116"/>
      <c r="M44" s="116"/>
      <c r="N44" s="117"/>
    </row>
    <row r="45" spans="1:14">
      <c r="A45" s="56"/>
      <c r="B45" s="118" t="s">
        <v>77</v>
      </c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20"/>
    </row>
    <row r="46" spans="1:14">
      <c r="A46" s="56"/>
      <c r="B46" s="121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3"/>
    </row>
    <row r="47" spans="1:14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</row>
    <row r="48" spans="1:14">
      <c r="A48" s="56"/>
      <c r="B48" s="70"/>
      <c r="C48" s="71"/>
      <c r="D48" s="71"/>
      <c r="E48" s="71"/>
      <c r="F48" s="134" t="s">
        <v>48</v>
      </c>
      <c r="G48" s="134"/>
      <c r="H48" s="135" t="s">
        <v>18</v>
      </c>
      <c r="I48" s="135"/>
      <c r="J48" s="135"/>
      <c r="K48" s="135"/>
      <c r="L48" s="135"/>
      <c r="M48" s="135"/>
      <c r="N48" s="136"/>
    </row>
    <row r="49" spans="1:14">
      <c r="A49" s="56"/>
      <c r="B49" s="72"/>
      <c r="C49" s="73" t="s">
        <v>73</v>
      </c>
      <c r="D49" s="74"/>
      <c r="E49" s="75"/>
      <c r="F49" s="137" t="s">
        <v>49</v>
      </c>
      <c r="G49" s="137"/>
      <c r="H49" s="138" t="s">
        <v>5</v>
      </c>
      <c r="I49" s="138"/>
      <c r="J49" s="138"/>
      <c r="K49" s="138"/>
      <c r="L49" s="138"/>
      <c r="M49" s="138"/>
      <c r="N49" s="139"/>
    </row>
    <row r="50" spans="1:14">
      <c r="A50" s="56"/>
      <c r="B50" s="76"/>
      <c r="C50" s="77"/>
      <c r="D50" s="75"/>
      <c r="E50" s="75"/>
      <c r="F50" s="137" t="s">
        <v>50</v>
      </c>
      <c r="G50" s="137"/>
      <c r="H50" s="140" t="s">
        <v>113</v>
      </c>
      <c r="I50" s="140"/>
      <c r="J50" s="140"/>
      <c r="K50" s="140"/>
      <c r="L50" s="140"/>
      <c r="M50" s="140"/>
      <c r="N50" s="141"/>
    </row>
    <row r="51" spans="1:14" ht="15" thickBot="1">
      <c r="A51" s="56"/>
      <c r="B51" s="72"/>
      <c r="C51" s="74"/>
      <c r="D51" s="75"/>
      <c r="E51" s="75"/>
      <c r="F51" s="124" t="s">
        <v>51</v>
      </c>
      <c r="G51" s="124"/>
      <c r="H51" s="125">
        <v>45003</v>
      </c>
      <c r="I51" s="125"/>
      <c r="J51" s="125"/>
      <c r="K51" s="69" t="s">
        <v>52</v>
      </c>
      <c r="L51" s="126"/>
      <c r="M51" s="126"/>
      <c r="N51" s="127"/>
    </row>
    <row r="52" spans="1:14" ht="15" thickTop="1">
      <c r="A52" s="56"/>
      <c r="B52" s="78"/>
      <c r="C52" s="75"/>
      <c r="D52" s="75"/>
      <c r="E52" s="75"/>
      <c r="F52" s="79"/>
      <c r="G52" s="75"/>
      <c r="H52" s="75"/>
      <c r="I52" s="58"/>
      <c r="J52" s="58"/>
      <c r="K52" s="58"/>
      <c r="L52" s="58"/>
      <c r="M52" s="58"/>
      <c r="N52" s="80"/>
    </row>
    <row r="53" spans="1:14" ht="15" thickBot="1">
      <c r="A53" s="56"/>
      <c r="B53" s="81" t="s">
        <v>53</v>
      </c>
      <c r="C53" s="128" t="s">
        <v>10</v>
      </c>
      <c r="D53" s="128"/>
      <c r="E53" s="59"/>
      <c r="F53" s="110" t="s">
        <v>54</v>
      </c>
      <c r="G53" s="129" t="s">
        <v>5</v>
      </c>
      <c r="H53" s="129"/>
      <c r="I53" s="129"/>
      <c r="J53" s="129"/>
      <c r="K53" s="129"/>
      <c r="L53" s="129"/>
      <c r="M53" s="129"/>
      <c r="N53" s="130"/>
    </row>
    <row r="54" spans="1:14">
      <c r="A54" s="56"/>
      <c r="B54" s="82" t="s">
        <v>55</v>
      </c>
      <c r="C54" s="131" t="s">
        <v>156</v>
      </c>
      <c r="D54" s="131"/>
      <c r="E54" s="60"/>
      <c r="F54" s="83" t="s">
        <v>56</v>
      </c>
      <c r="G54" s="132" t="s">
        <v>211</v>
      </c>
      <c r="H54" s="132"/>
      <c r="I54" s="132"/>
      <c r="J54" s="132"/>
      <c r="K54" s="132"/>
      <c r="L54" s="132"/>
      <c r="M54" s="132"/>
      <c r="N54" s="133"/>
    </row>
    <row r="55" spans="1:14">
      <c r="A55" s="56"/>
      <c r="B55" s="84" t="s">
        <v>57</v>
      </c>
      <c r="C55" s="111" t="s">
        <v>157</v>
      </c>
      <c r="D55" s="111"/>
      <c r="E55" s="60"/>
      <c r="F55" s="61" t="s">
        <v>58</v>
      </c>
      <c r="G55" s="112" t="s">
        <v>194</v>
      </c>
      <c r="H55" s="112"/>
      <c r="I55" s="112"/>
      <c r="J55" s="112"/>
      <c r="K55" s="112"/>
      <c r="L55" s="112"/>
      <c r="M55" s="112"/>
      <c r="N55" s="113"/>
    </row>
    <row r="56" spans="1:14">
      <c r="A56" s="56"/>
      <c r="B56" s="84" t="s">
        <v>59</v>
      </c>
      <c r="C56" s="111" t="s">
        <v>158</v>
      </c>
      <c r="D56" s="111"/>
      <c r="E56" s="60"/>
      <c r="F56" s="62" t="s">
        <v>60</v>
      </c>
      <c r="G56" s="112" t="s">
        <v>210</v>
      </c>
      <c r="H56" s="112"/>
      <c r="I56" s="112"/>
      <c r="J56" s="112"/>
      <c r="K56" s="112"/>
      <c r="L56" s="112"/>
      <c r="M56" s="112"/>
      <c r="N56" s="113"/>
    </row>
    <row r="57" spans="1:14">
      <c r="A57" s="56"/>
      <c r="B57" s="76"/>
      <c r="C57" s="75"/>
      <c r="D57" s="75"/>
      <c r="E57" s="75"/>
      <c r="F57" s="79"/>
      <c r="G57" s="79"/>
      <c r="H57" s="79"/>
      <c r="I57" s="79"/>
      <c r="J57" s="75"/>
      <c r="K57" s="75"/>
      <c r="L57" s="75"/>
      <c r="M57" s="85"/>
      <c r="N57" s="86"/>
    </row>
    <row r="58" spans="1:14">
      <c r="A58" s="56"/>
      <c r="B58" s="100" t="s">
        <v>61</v>
      </c>
      <c r="C58" s="75"/>
      <c r="D58" s="75"/>
      <c r="E58" s="75"/>
      <c r="F58" s="61">
        <v>1</v>
      </c>
      <c r="G58" s="61">
        <v>2</v>
      </c>
      <c r="H58" s="61">
        <v>3</v>
      </c>
      <c r="I58" s="61">
        <v>4</v>
      </c>
      <c r="J58" s="61">
        <v>5</v>
      </c>
      <c r="K58" s="114" t="s">
        <v>2</v>
      </c>
      <c r="L58" s="114"/>
      <c r="M58" s="61" t="s">
        <v>62</v>
      </c>
      <c r="N58" s="87" t="s">
        <v>63</v>
      </c>
    </row>
    <row r="59" spans="1:14">
      <c r="A59" s="56"/>
      <c r="B59" s="88" t="s">
        <v>64</v>
      </c>
      <c r="C59" s="63" t="str">
        <f>IF(C54&gt;"",C54,"")</f>
        <v>Åvist Aapo</v>
      </c>
      <c r="D59" s="63" t="str">
        <f>IF(G54&gt;"",G54,"")</f>
        <v>Leivo Niklas</v>
      </c>
      <c r="E59" s="64"/>
      <c r="F59" s="65">
        <v>2</v>
      </c>
      <c r="G59" s="65">
        <v>4</v>
      </c>
      <c r="H59" s="65">
        <v>4</v>
      </c>
      <c r="I59" s="65"/>
      <c r="J59" s="65"/>
      <c r="K59" s="66">
        <f>IF(ISBLANK(F59),"",COUNTIF(F59:J59,"&gt;=0"))</f>
        <v>3</v>
      </c>
      <c r="L59" s="66">
        <f>IF(ISBLANK(F59),"",(IF(LEFT(F59,1)="-",1,0)+IF(LEFT(G59,1)="-",1,0)+IF(LEFT(H59,1)="-",1,0)+IF(LEFT(I59,1)="-",1,0)+IF(LEFT(J59,1)="-",1,0)))</f>
        <v>0</v>
      </c>
      <c r="M59" s="67">
        <f t="shared" ref="M59:N63" si="2">IF(K59=3,1,"")</f>
        <v>1</v>
      </c>
      <c r="N59" s="67" t="str">
        <f t="shared" si="2"/>
        <v/>
      </c>
    </row>
    <row r="60" spans="1:14">
      <c r="A60" s="56"/>
      <c r="B60" s="88" t="s">
        <v>65</v>
      </c>
      <c r="C60" s="63" t="str">
        <f>IF(C55&gt;"",C55,"")</f>
        <v>Hyttinen Eetu</v>
      </c>
      <c r="D60" s="63" t="str">
        <f>IF(G55&gt;"",G55,"")</f>
        <v>Stråhlman Lars-Wilmer</v>
      </c>
      <c r="E60" s="64"/>
      <c r="F60" s="65">
        <v>5</v>
      </c>
      <c r="G60" s="65">
        <v>3</v>
      </c>
      <c r="H60" s="65">
        <v>6</v>
      </c>
      <c r="I60" s="65"/>
      <c r="J60" s="65"/>
      <c r="K60" s="66">
        <f>IF(ISBLANK(F60),"",COUNTIF(F60:J60,"&gt;=0"))</f>
        <v>3</v>
      </c>
      <c r="L60" s="66">
        <f>IF(ISBLANK(F60),"",(IF(LEFT(F60,1)="-",1,0)+IF(LEFT(G60,1)="-",1,0)+IF(LEFT(H60,1)="-",1,0)+IF(LEFT(I60,1)="-",1,0)+IF(LEFT(J60,1)="-",1,0)))</f>
        <v>0</v>
      </c>
      <c r="M60" s="67">
        <f t="shared" si="2"/>
        <v>1</v>
      </c>
      <c r="N60" s="67" t="str">
        <f t="shared" si="2"/>
        <v/>
      </c>
    </row>
    <row r="61" spans="1:14">
      <c r="A61" s="56"/>
      <c r="B61" s="88" t="s">
        <v>66</v>
      </c>
      <c r="C61" s="63" t="str">
        <f>IF(C56&gt;"",C56,"")</f>
        <v>Lampinen Kaarlo</v>
      </c>
      <c r="D61" s="63" t="str">
        <f>IF(G56&gt;"",G56,"")</f>
        <v>Klemetz Leo</v>
      </c>
      <c r="E61" s="64"/>
      <c r="F61" s="65">
        <v>6</v>
      </c>
      <c r="G61" s="65">
        <v>2</v>
      </c>
      <c r="H61" s="65">
        <v>4</v>
      </c>
      <c r="I61" s="65"/>
      <c r="J61" s="65"/>
      <c r="K61" s="66">
        <f>IF(ISBLANK(F61),"",COUNTIF(F61:J61,"&gt;=0"))</f>
        <v>3</v>
      </c>
      <c r="L61" s="66">
        <f>IF(ISBLANK(F61),"",(IF(LEFT(F61,1)="-",1,0)+IF(LEFT(G61,1)="-",1,0)+IF(LEFT(H61,1)="-",1,0)+IF(LEFT(I61,1)="-",1,0)+IF(LEFT(J61,1)="-",1,0)))</f>
        <v>0</v>
      </c>
      <c r="M61" s="67">
        <f t="shared" si="2"/>
        <v>1</v>
      </c>
      <c r="N61" s="67" t="str">
        <f t="shared" si="2"/>
        <v/>
      </c>
    </row>
    <row r="62" spans="1:14">
      <c r="A62" s="56"/>
      <c r="B62" s="88" t="s">
        <v>67</v>
      </c>
      <c r="C62" s="63" t="str">
        <f>IF(C54&gt;"",C54,"")</f>
        <v>Åvist Aapo</v>
      </c>
      <c r="D62" s="63" t="str">
        <f>IF(G55&gt;"",G55,"")</f>
        <v>Stråhlman Lars-Wilmer</v>
      </c>
      <c r="E62" s="64"/>
      <c r="F62" s="65"/>
      <c r="G62" s="65"/>
      <c r="H62" s="65"/>
      <c r="I62" s="65"/>
      <c r="J62" s="65"/>
      <c r="K62" s="66" t="str">
        <f>IF(ISBLANK(F62),"",COUNTIF(F62:J62,"&gt;=0"))</f>
        <v/>
      </c>
      <c r="L62" s="66" t="str">
        <f>IF(ISBLANK(F62),"",(IF(LEFT(F62,1)="-",1,0)+IF(LEFT(G62,1)="-",1,0)+IF(LEFT(H62,1)="-",1,0)+IF(LEFT(I62,1)="-",1,0)+IF(LEFT(J62,1)="-",1,0)))</f>
        <v/>
      </c>
      <c r="M62" s="67" t="str">
        <f t="shared" si="2"/>
        <v/>
      </c>
      <c r="N62" s="67" t="str">
        <f t="shared" si="2"/>
        <v/>
      </c>
    </row>
    <row r="63" spans="1:14">
      <c r="A63" s="56"/>
      <c r="B63" s="88" t="s">
        <v>68</v>
      </c>
      <c r="C63" s="63" t="str">
        <f>IF(C55&gt;"",C55,"")</f>
        <v>Hyttinen Eetu</v>
      </c>
      <c r="D63" s="63" t="str">
        <f>IF(G54&gt;"",G54,"")</f>
        <v>Leivo Niklas</v>
      </c>
      <c r="E63" s="64"/>
      <c r="F63" s="65"/>
      <c r="G63" s="65"/>
      <c r="H63" s="65"/>
      <c r="I63" s="65"/>
      <c r="J63" s="65"/>
      <c r="K63" s="66" t="str">
        <f>IF(ISBLANK(F63),"",COUNTIF(F63:J63,"&gt;=0"))</f>
        <v/>
      </c>
      <c r="L63" s="66" t="str">
        <f>IF(ISBLANK(F63),"",(IF(LEFT(F63,1)="-",1,0)+IF(LEFT(G63,1)="-",1,0)+IF(LEFT(H63,1)="-",1,0)+IF(LEFT(I63,1)="-",1,0)+IF(LEFT(J63,1)="-",1,0)))</f>
        <v/>
      </c>
      <c r="M63" s="67" t="str">
        <f t="shared" si="2"/>
        <v/>
      </c>
      <c r="N63" s="67" t="str">
        <f t="shared" si="2"/>
        <v/>
      </c>
    </row>
    <row r="64" spans="1:14">
      <c r="A64" s="56"/>
      <c r="B64" s="76"/>
      <c r="C64" s="75"/>
      <c r="D64" s="75"/>
      <c r="E64" s="75"/>
      <c r="F64" s="75"/>
      <c r="G64" s="75"/>
      <c r="H64" s="75"/>
      <c r="I64" s="115" t="s">
        <v>24</v>
      </c>
      <c r="J64" s="115"/>
      <c r="K64" s="68">
        <f>SUM(K59:K63)</f>
        <v>9</v>
      </c>
      <c r="L64" s="68">
        <f>SUM(L59:L63)</f>
        <v>0</v>
      </c>
      <c r="M64" s="68">
        <f>SUM(M59:M63)</f>
        <v>3</v>
      </c>
      <c r="N64" s="89">
        <f>SUM(N59:N63)</f>
        <v>0</v>
      </c>
    </row>
    <row r="65" spans="1:14">
      <c r="A65" s="56"/>
      <c r="B65" s="76" t="s">
        <v>69</v>
      </c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86"/>
    </row>
    <row r="66" spans="1:14">
      <c r="A66" s="56"/>
      <c r="B66" s="76" t="s">
        <v>70</v>
      </c>
      <c r="C66" s="75"/>
      <c r="D66" s="75" t="s">
        <v>71</v>
      </c>
      <c r="E66" s="75"/>
      <c r="F66" s="75"/>
      <c r="G66" s="75" t="s">
        <v>6</v>
      </c>
      <c r="H66" s="75"/>
      <c r="I66" s="75"/>
      <c r="J66" s="75" t="s">
        <v>72</v>
      </c>
      <c r="K66" s="75"/>
      <c r="L66" s="75"/>
      <c r="M66" s="75"/>
      <c r="N66" s="86"/>
    </row>
    <row r="67" spans="1:14" ht="15" thickBot="1">
      <c r="A67" s="56"/>
      <c r="B67" s="76"/>
      <c r="C67" s="75"/>
      <c r="D67" s="75"/>
      <c r="E67" s="75"/>
      <c r="F67" s="75"/>
      <c r="G67" s="75"/>
      <c r="H67" s="75"/>
      <c r="I67" s="75"/>
      <c r="J67" s="116" t="str">
        <f>IF(M64=3,C53,IF(N64=3,G53,""))</f>
        <v>OPT-86 2</v>
      </c>
      <c r="K67" s="116"/>
      <c r="L67" s="116"/>
      <c r="M67" s="116"/>
      <c r="N67" s="117"/>
    </row>
    <row r="68" spans="1:14">
      <c r="A68" s="56"/>
      <c r="B68" s="118" t="s">
        <v>77</v>
      </c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20"/>
    </row>
    <row r="69" spans="1:14">
      <c r="A69" s="56"/>
      <c r="B69" s="121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3"/>
    </row>
    <row r="70" spans="1:14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</row>
    <row r="71" spans="1:14">
      <c r="A71" s="56"/>
      <c r="B71" s="70"/>
      <c r="C71" s="71"/>
      <c r="D71" s="71"/>
      <c r="E71" s="71"/>
      <c r="F71" s="134" t="s">
        <v>48</v>
      </c>
      <c r="G71" s="134"/>
      <c r="H71" s="135" t="s">
        <v>18</v>
      </c>
      <c r="I71" s="135"/>
      <c r="J71" s="135"/>
      <c r="K71" s="135"/>
      <c r="L71" s="135"/>
      <c r="M71" s="135"/>
      <c r="N71" s="136"/>
    </row>
    <row r="72" spans="1:14">
      <c r="A72" s="56"/>
      <c r="B72" s="72"/>
      <c r="C72" s="73" t="s">
        <v>73</v>
      </c>
      <c r="D72" s="74"/>
      <c r="E72" s="75"/>
      <c r="F72" s="137" t="s">
        <v>49</v>
      </c>
      <c r="G72" s="137"/>
      <c r="H72" s="138" t="s">
        <v>5</v>
      </c>
      <c r="I72" s="138"/>
      <c r="J72" s="138"/>
      <c r="K72" s="138"/>
      <c r="L72" s="138"/>
      <c r="M72" s="138"/>
      <c r="N72" s="139"/>
    </row>
    <row r="73" spans="1:14">
      <c r="A73" s="56"/>
      <c r="B73" s="76"/>
      <c r="C73" s="77"/>
      <c r="D73" s="75"/>
      <c r="E73" s="75"/>
      <c r="F73" s="137" t="s">
        <v>50</v>
      </c>
      <c r="G73" s="137"/>
      <c r="H73" s="140" t="s">
        <v>114</v>
      </c>
      <c r="I73" s="140"/>
      <c r="J73" s="140"/>
      <c r="K73" s="140"/>
      <c r="L73" s="140"/>
      <c r="M73" s="140"/>
      <c r="N73" s="141"/>
    </row>
    <row r="74" spans="1:14" ht="15" thickBot="1">
      <c r="A74" s="56"/>
      <c r="B74" s="72"/>
      <c r="C74" s="74"/>
      <c r="D74" s="75"/>
      <c r="E74" s="75"/>
      <c r="F74" s="124" t="s">
        <v>51</v>
      </c>
      <c r="G74" s="124"/>
      <c r="H74" s="125">
        <v>45003</v>
      </c>
      <c r="I74" s="125"/>
      <c r="J74" s="125"/>
      <c r="K74" s="69" t="s">
        <v>52</v>
      </c>
      <c r="L74" s="126"/>
      <c r="M74" s="126"/>
      <c r="N74" s="127"/>
    </row>
    <row r="75" spans="1:14" ht="15" thickTop="1">
      <c r="A75" s="56"/>
      <c r="B75" s="78"/>
      <c r="C75" s="75"/>
      <c r="D75" s="75"/>
      <c r="E75" s="75"/>
      <c r="F75" s="79"/>
      <c r="G75" s="75"/>
      <c r="H75" s="75"/>
      <c r="I75" s="58"/>
      <c r="J75" s="58"/>
      <c r="K75" s="58"/>
      <c r="L75" s="58"/>
      <c r="M75" s="58"/>
      <c r="N75" s="80"/>
    </row>
    <row r="76" spans="1:14" ht="15" thickBot="1">
      <c r="A76" s="56"/>
      <c r="B76" s="81" t="s">
        <v>53</v>
      </c>
      <c r="C76" s="128" t="s">
        <v>31</v>
      </c>
      <c r="D76" s="128"/>
      <c r="E76" s="59"/>
      <c r="F76" s="110" t="s">
        <v>54</v>
      </c>
      <c r="G76" s="129" t="s">
        <v>109</v>
      </c>
      <c r="H76" s="129"/>
      <c r="I76" s="129"/>
      <c r="J76" s="129"/>
      <c r="K76" s="129"/>
      <c r="L76" s="129"/>
      <c r="M76" s="129"/>
      <c r="N76" s="130"/>
    </row>
    <row r="77" spans="1:14">
      <c r="A77" s="56"/>
      <c r="B77" s="82" t="s">
        <v>55</v>
      </c>
      <c r="C77" s="131" t="s">
        <v>138</v>
      </c>
      <c r="D77" s="131"/>
      <c r="E77" s="60"/>
      <c r="F77" s="83" t="s">
        <v>56</v>
      </c>
      <c r="G77" s="132" t="s">
        <v>202</v>
      </c>
      <c r="H77" s="132"/>
      <c r="I77" s="132"/>
      <c r="J77" s="132"/>
      <c r="K77" s="132"/>
      <c r="L77" s="132"/>
      <c r="M77" s="132"/>
      <c r="N77" s="133"/>
    </row>
    <row r="78" spans="1:14">
      <c r="A78" s="56"/>
      <c r="B78" s="84" t="s">
        <v>57</v>
      </c>
      <c r="C78" s="111" t="s">
        <v>153</v>
      </c>
      <c r="D78" s="111"/>
      <c r="E78" s="60"/>
      <c r="F78" s="61" t="s">
        <v>58</v>
      </c>
      <c r="G78" s="112" t="s">
        <v>203</v>
      </c>
      <c r="H78" s="112"/>
      <c r="I78" s="112"/>
      <c r="J78" s="112"/>
      <c r="K78" s="112"/>
      <c r="L78" s="112"/>
      <c r="M78" s="112"/>
      <c r="N78" s="113"/>
    </row>
    <row r="79" spans="1:14">
      <c r="A79" s="56"/>
      <c r="B79" s="84" t="s">
        <v>59</v>
      </c>
      <c r="C79" s="111" t="s">
        <v>159</v>
      </c>
      <c r="D79" s="111"/>
      <c r="E79" s="60"/>
      <c r="F79" s="62" t="s">
        <v>60</v>
      </c>
      <c r="G79" s="112" t="s">
        <v>204</v>
      </c>
      <c r="H79" s="112"/>
      <c r="I79" s="112"/>
      <c r="J79" s="112"/>
      <c r="K79" s="112"/>
      <c r="L79" s="112"/>
      <c r="M79" s="112"/>
      <c r="N79" s="113"/>
    </row>
    <row r="80" spans="1:14">
      <c r="A80" s="56"/>
      <c r="B80" s="76"/>
      <c r="C80" s="75"/>
      <c r="D80" s="75"/>
      <c r="E80" s="75"/>
      <c r="F80" s="79"/>
      <c r="G80" s="79"/>
      <c r="H80" s="79"/>
      <c r="I80" s="79"/>
      <c r="J80" s="75"/>
      <c r="K80" s="75"/>
      <c r="L80" s="75"/>
      <c r="M80" s="85"/>
      <c r="N80" s="86"/>
    </row>
    <row r="81" spans="1:14">
      <c r="A81" s="56"/>
      <c r="B81" s="100" t="s">
        <v>61</v>
      </c>
      <c r="C81" s="75"/>
      <c r="D81" s="75"/>
      <c r="E81" s="75"/>
      <c r="F81" s="61">
        <v>1</v>
      </c>
      <c r="G81" s="61">
        <v>2</v>
      </c>
      <c r="H81" s="61">
        <v>3</v>
      </c>
      <c r="I81" s="61">
        <v>4</v>
      </c>
      <c r="J81" s="61">
        <v>5</v>
      </c>
      <c r="K81" s="114" t="s">
        <v>2</v>
      </c>
      <c r="L81" s="114"/>
      <c r="M81" s="61" t="s">
        <v>62</v>
      </c>
      <c r="N81" s="87" t="s">
        <v>63</v>
      </c>
    </row>
    <row r="82" spans="1:14">
      <c r="A82" s="56"/>
      <c r="B82" s="88" t="s">
        <v>64</v>
      </c>
      <c r="C82" s="63" t="str">
        <f>IF(C77&gt;"",C77,"")</f>
        <v>Kemppainen Lenni</v>
      </c>
      <c r="D82" s="63" t="str">
        <f>IF(G77&gt;"",G77,"")</f>
        <v>Petal Lev</v>
      </c>
      <c r="E82" s="64"/>
      <c r="F82" s="65">
        <v>5</v>
      </c>
      <c r="G82" s="65">
        <v>6</v>
      </c>
      <c r="H82" s="65">
        <v>4</v>
      </c>
      <c r="I82" s="65"/>
      <c r="J82" s="65"/>
      <c r="K82" s="66">
        <f>IF(ISBLANK(F82),"",COUNTIF(F82:J82,"&gt;=0"))</f>
        <v>3</v>
      </c>
      <c r="L82" s="66">
        <f>IF(ISBLANK(F82),"",(IF(LEFT(F82,1)="-",1,0)+IF(LEFT(G82,1)="-",1,0)+IF(LEFT(H82,1)="-",1,0)+IF(LEFT(I82,1)="-",1,0)+IF(LEFT(J82,1)="-",1,0)))</f>
        <v>0</v>
      </c>
      <c r="M82" s="67">
        <f t="shared" ref="M82:N86" si="3">IF(K82=3,1,"")</f>
        <v>1</v>
      </c>
      <c r="N82" s="67" t="str">
        <f t="shared" si="3"/>
        <v/>
      </c>
    </row>
    <row r="83" spans="1:14">
      <c r="A83" s="56"/>
      <c r="B83" s="88" t="s">
        <v>65</v>
      </c>
      <c r="C83" s="63" t="str">
        <f>IF(C78&gt;"",C78,"")</f>
        <v>Lehtinen Aapo</v>
      </c>
      <c r="D83" s="63" t="str">
        <f>IF(G78&gt;"",G78,"")</f>
        <v>Juutilainen Tomi</v>
      </c>
      <c r="E83" s="64"/>
      <c r="F83" s="65">
        <v>5</v>
      </c>
      <c r="G83" s="65">
        <v>6</v>
      </c>
      <c r="H83" s="65">
        <v>-7</v>
      </c>
      <c r="I83" s="65">
        <v>5</v>
      </c>
      <c r="J83" s="65"/>
      <c r="K83" s="66">
        <f>IF(ISBLANK(F83),"",COUNTIF(F83:J83,"&gt;=0"))</f>
        <v>3</v>
      </c>
      <c r="L83" s="66">
        <f>IF(ISBLANK(F83),"",(IF(LEFT(F83,1)="-",1,0)+IF(LEFT(G83,1)="-",1,0)+IF(LEFT(H83,1)="-",1,0)+IF(LEFT(I83,1)="-",1,0)+IF(LEFT(J83,1)="-",1,0)))</f>
        <v>1</v>
      </c>
      <c r="M83" s="67">
        <f t="shared" si="3"/>
        <v>1</v>
      </c>
      <c r="N83" s="67" t="str">
        <f t="shared" si="3"/>
        <v/>
      </c>
    </row>
    <row r="84" spans="1:14">
      <c r="A84" s="56"/>
      <c r="B84" s="88" t="s">
        <v>66</v>
      </c>
      <c r="C84" s="63" t="str">
        <f>IF(C79&gt;"",C79,"")</f>
        <v>Moilanen Olavi</v>
      </c>
      <c r="D84" s="63" t="str">
        <f>IF(G79&gt;"",G79,"")</f>
        <v>Valli Daan</v>
      </c>
      <c r="E84" s="64"/>
      <c r="F84" s="65">
        <v>-10</v>
      </c>
      <c r="G84" s="65">
        <v>9</v>
      </c>
      <c r="H84" s="65">
        <v>3</v>
      </c>
      <c r="I84" s="65">
        <v>0</v>
      </c>
      <c r="J84" s="65"/>
      <c r="K84" s="66">
        <f>IF(ISBLANK(F84),"",COUNTIF(F84:J84,"&gt;=0"))</f>
        <v>3</v>
      </c>
      <c r="L84" s="66">
        <f>IF(ISBLANK(F84),"",(IF(LEFT(F84,1)="-",1,0)+IF(LEFT(G84,1)="-",1,0)+IF(LEFT(H84,1)="-",1,0)+IF(LEFT(I84,1)="-",1,0)+IF(LEFT(J84,1)="-",1,0)))</f>
        <v>1</v>
      </c>
      <c r="M84" s="67">
        <f t="shared" si="3"/>
        <v>1</v>
      </c>
      <c r="N84" s="67" t="str">
        <f t="shared" si="3"/>
        <v/>
      </c>
    </row>
    <row r="85" spans="1:14">
      <c r="A85" s="56"/>
      <c r="B85" s="88" t="s">
        <v>67</v>
      </c>
      <c r="C85" s="63" t="str">
        <f>IF(C77&gt;"",C77,"")</f>
        <v>Kemppainen Lenni</v>
      </c>
      <c r="D85" s="63" t="str">
        <f>IF(G78&gt;"",G78,"")</f>
        <v>Juutilainen Tomi</v>
      </c>
      <c r="E85" s="64"/>
      <c r="F85" s="65"/>
      <c r="G85" s="65"/>
      <c r="H85" s="65"/>
      <c r="I85" s="65"/>
      <c r="J85" s="65"/>
      <c r="K85" s="66" t="str">
        <f>IF(ISBLANK(F85),"",COUNTIF(F85:J85,"&gt;=0"))</f>
        <v/>
      </c>
      <c r="L85" s="66" t="str">
        <f>IF(ISBLANK(F85),"",(IF(LEFT(F85,1)="-",1,0)+IF(LEFT(G85,1)="-",1,0)+IF(LEFT(H85,1)="-",1,0)+IF(LEFT(I85,1)="-",1,0)+IF(LEFT(J85,1)="-",1,0)))</f>
        <v/>
      </c>
      <c r="M85" s="67" t="str">
        <f t="shared" si="3"/>
        <v/>
      </c>
      <c r="N85" s="67" t="str">
        <f t="shared" si="3"/>
        <v/>
      </c>
    </row>
    <row r="86" spans="1:14">
      <c r="A86" s="56"/>
      <c r="B86" s="88" t="s">
        <v>68</v>
      </c>
      <c r="C86" s="63" t="str">
        <f>IF(C78&gt;"",C78,"")</f>
        <v>Lehtinen Aapo</v>
      </c>
      <c r="D86" s="63" t="str">
        <f>IF(G77&gt;"",G77,"")</f>
        <v>Petal Lev</v>
      </c>
      <c r="E86" s="64"/>
      <c r="F86" s="65"/>
      <c r="G86" s="65"/>
      <c r="H86" s="65"/>
      <c r="I86" s="65"/>
      <c r="J86" s="65"/>
      <c r="K86" s="66" t="str">
        <f>IF(ISBLANK(F86),"",COUNTIF(F86:J86,"&gt;=0"))</f>
        <v/>
      </c>
      <c r="L86" s="66" t="str">
        <f>IF(ISBLANK(F86),"",(IF(LEFT(F86,1)="-",1,0)+IF(LEFT(G86,1)="-",1,0)+IF(LEFT(H86,1)="-",1,0)+IF(LEFT(I86,1)="-",1,0)+IF(LEFT(J86,1)="-",1,0)))</f>
        <v/>
      </c>
      <c r="M86" s="67" t="str">
        <f t="shared" si="3"/>
        <v/>
      </c>
      <c r="N86" s="67" t="str">
        <f t="shared" si="3"/>
        <v/>
      </c>
    </row>
    <row r="87" spans="1:14">
      <c r="A87" s="56"/>
      <c r="B87" s="76"/>
      <c r="C87" s="75"/>
      <c r="D87" s="75"/>
      <c r="E87" s="75"/>
      <c r="F87" s="75"/>
      <c r="G87" s="75"/>
      <c r="H87" s="75"/>
      <c r="I87" s="115" t="s">
        <v>24</v>
      </c>
      <c r="J87" s="115"/>
      <c r="K87" s="68">
        <f>SUM(K82:K86)</f>
        <v>9</v>
      </c>
      <c r="L87" s="68">
        <f>SUM(L82:L86)</f>
        <v>2</v>
      </c>
      <c r="M87" s="68">
        <f>SUM(M82:M86)</f>
        <v>3</v>
      </c>
      <c r="N87" s="89">
        <f>SUM(N82:N86)</f>
        <v>0</v>
      </c>
    </row>
    <row r="88" spans="1:14">
      <c r="A88" s="56"/>
      <c r="B88" s="76" t="s">
        <v>69</v>
      </c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86"/>
    </row>
    <row r="89" spans="1:14">
      <c r="A89" s="56"/>
      <c r="B89" s="76" t="s">
        <v>70</v>
      </c>
      <c r="C89" s="75"/>
      <c r="D89" s="75" t="s">
        <v>71</v>
      </c>
      <c r="E89" s="75"/>
      <c r="F89" s="75"/>
      <c r="G89" s="75" t="s">
        <v>6</v>
      </c>
      <c r="H89" s="75"/>
      <c r="I89" s="75"/>
      <c r="J89" s="75" t="s">
        <v>72</v>
      </c>
      <c r="K89" s="75"/>
      <c r="L89" s="75"/>
      <c r="M89" s="75"/>
      <c r="N89" s="86"/>
    </row>
    <row r="90" spans="1:14" ht="15" thickBot="1">
      <c r="A90" s="56"/>
      <c r="B90" s="76"/>
      <c r="C90" s="75"/>
      <c r="D90" s="75"/>
      <c r="E90" s="75"/>
      <c r="F90" s="75"/>
      <c r="G90" s="75"/>
      <c r="H90" s="75"/>
      <c r="I90" s="75"/>
      <c r="J90" s="116" t="str">
        <f>IF(M87=3,C76,IF(N87=3,G76,""))</f>
        <v>PT Jyväskylä 1</v>
      </c>
      <c r="K90" s="116"/>
      <c r="L90" s="116"/>
      <c r="M90" s="116"/>
      <c r="N90" s="117"/>
    </row>
    <row r="91" spans="1:14">
      <c r="A91" s="56"/>
      <c r="B91" s="118" t="s">
        <v>77</v>
      </c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20"/>
    </row>
    <row r="92" spans="1:14">
      <c r="A92" s="56"/>
      <c r="B92" s="121"/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3"/>
    </row>
    <row r="93" spans="1:14">
      <c r="A93" s="56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</row>
    <row r="94" spans="1:14">
      <c r="A94" s="56"/>
      <c r="B94" s="70"/>
      <c r="C94" s="71"/>
      <c r="D94" s="71"/>
      <c r="E94" s="71"/>
      <c r="F94" s="134" t="s">
        <v>48</v>
      </c>
      <c r="G94" s="134"/>
      <c r="H94" s="135" t="s">
        <v>18</v>
      </c>
      <c r="I94" s="135"/>
      <c r="J94" s="135"/>
      <c r="K94" s="135"/>
      <c r="L94" s="135"/>
      <c r="M94" s="135"/>
      <c r="N94" s="136"/>
    </row>
    <row r="95" spans="1:14">
      <c r="A95" s="56"/>
      <c r="B95" s="72"/>
      <c r="C95" s="73" t="s">
        <v>73</v>
      </c>
      <c r="D95" s="74"/>
      <c r="E95" s="75"/>
      <c r="F95" s="137" t="s">
        <v>49</v>
      </c>
      <c r="G95" s="137"/>
      <c r="H95" s="138" t="s">
        <v>5</v>
      </c>
      <c r="I95" s="138"/>
      <c r="J95" s="138"/>
      <c r="K95" s="138"/>
      <c r="L95" s="138"/>
      <c r="M95" s="138"/>
      <c r="N95" s="139"/>
    </row>
    <row r="96" spans="1:14">
      <c r="A96" s="56"/>
      <c r="B96" s="76"/>
      <c r="C96" s="77"/>
      <c r="D96" s="75"/>
      <c r="E96" s="75"/>
      <c r="F96" s="137" t="s">
        <v>50</v>
      </c>
      <c r="G96" s="137"/>
      <c r="H96" s="140" t="s">
        <v>115</v>
      </c>
      <c r="I96" s="140"/>
      <c r="J96" s="140"/>
      <c r="K96" s="140"/>
      <c r="L96" s="140"/>
      <c r="M96" s="140"/>
      <c r="N96" s="141"/>
    </row>
    <row r="97" spans="1:14" ht="15" thickBot="1">
      <c r="A97" s="56"/>
      <c r="B97" s="72"/>
      <c r="C97" s="74"/>
      <c r="D97" s="75"/>
      <c r="E97" s="75"/>
      <c r="F97" s="124" t="s">
        <v>51</v>
      </c>
      <c r="G97" s="124"/>
      <c r="H97" s="125">
        <v>45003</v>
      </c>
      <c r="I97" s="125"/>
      <c r="J97" s="125"/>
      <c r="K97" s="69" t="s">
        <v>52</v>
      </c>
      <c r="L97" s="126"/>
      <c r="M97" s="126"/>
      <c r="N97" s="127"/>
    </row>
    <row r="98" spans="1:14" ht="15" thickTop="1">
      <c r="A98" s="56"/>
      <c r="B98" s="78"/>
      <c r="C98" s="75"/>
      <c r="D98" s="75"/>
      <c r="E98" s="75"/>
      <c r="F98" s="79"/>
      <c r="G98" s="75"/>
      <c r="H98" s="75"/>
      <c r="I98" s="58"/>
      <c r="J98" s="58"/>
      <c r="K98" s="58"/>
      <c r="L98" s="58"/>
      <c r="M98" s="58"/>
      <c r="N98" s="80"/>
    </row>
    <row r="99" spans="1:14" ht="15" thickBot="1">
      <c r="A99" s="56"/>
      <c r="B99" s="81" t="s">
        <v>53</v>
      </c>
      <c r="C99" s="128" t="s">
        <v>108</v>
      </c>
      <c r="D99" s="128"/>
      <c r="E99" s="59"/>
      <c r="F99" s="110" t="s">
        <v>54</v>
      </c>
      <c r="G99" s="129" t="s">
        <v>109</v>
      </c>
      <c r="H99" s="129"/>
      <c r="I99" s="129"/>
      <c r="J99" s="129"/>
      <c r="K99" s="129"/>
      <c r="L99" s="129"/>
      <c r="M99" s="129"/>
      <c r="N99" s="130"/>
    </row>
    <row r="100" spans="1:14">
      <c r="A100" s="56"/>
      <c r="B100" s="82" t="s">
        <v>55</v>
      </c>
      <c r="C100" s="131" t="s">
        <v>207</v>
      </c>
      <c r="D100" s="131"/>
      <c r="E100" s="60"/>
      <c r="F100" s="83" t="s">
        <v>56</v>
      </c>
      <c r="G100" s="132" t="s">
        <v>203</v>
      </c>
      <c r="H100" s="132"/>
      <c r="I100" s="132"/>
      <c r="J100" s="132"/>
      <c r="K100" s="132"/>
      <c r="L100" s="132"/>
      <c r="M100" s="132"/>
      <c r="N100" s="133"/>
    </row>
    <row r="101" spans="1:14">
      <c r="A101" s="56"/>
      <c r="B101" s="84" t="s">
        <v>57</v>
      </c>
      <c r="C101" s="111" t="s">
        <v>208</v>
      </c>
      <c r="D101" s="111"/>
      <c r="E101" s="60"/>
      <c r="F101" s="61" t="s">
        <v>58</v>
      </c>
      <c r="G101" s="112" t="s">
        <v>202</v>
      </c>
      <c r="H101" s="112"/>
      <c r="I101" s="112"/>
      <c r="J101" s="112"/>
      <c r="K101" s="112"/>
      <c r="L101" s="112"/>
      <c r="M101" s="112"/>
      <c r="N101" s="113"/>
    </row>
    <row r="102" spans="1:14">
      <c r="A102" s="56"/>
      <c r="B102" s="84" t="s">
        <v>59</v>
      </c>
      <c r="C102" s="111" t="s">
        <v>209</v>
      </c>
      <c r="D102" s="111"/>
      <c r="E102" s="60"/>
      <c r="F102" s="62" t="s">
        <v>60</v>
      </c>
      <c r="G102" s="112" t="s">
        <v>213</v>
      </c>
      <c r="H102" s="112"/>
      <c r="I102" s="112"/>
      <c r="J102" s="112"/>
      <c r="K102" s="112"/>
      <c r="L102" s="112"/>
      <c r="M102" s="112"/>
      <c r="N102" s="113"/>
    </row>
    <row r="103" spans="1:14">
      <c r="A103" s="56"/>
      <c r="B103" s="76"/>
      <c r="C103" s="75"/>
      <c r="D103" s="75"/>
      <c r="E103" s="75"/>
      <c r="F103" s="79"/>
      <c r="G103" s="79"/>
      <c r="H103" s="79"/>
      <c r="I103" s="79"/>
      <c r="J103" s="75"/>
      <c r="K103" s="75"/>
      <c r="L103" s="75"/>
      <c r="M103" s="85"/>
      <c r="N103" s="86"/>
    </row>
    <row r="104" spans="1:14">
      <c r="A104" s="56"/>
      <c r="B104" s="100" t="s">
        <v>61</v>
      </c>
      <c r="C104" s="75"/>
      <c r="D104" s="75"/>
      <c r="E104" s="75"/>
      <c r="F104" s="61">
        <v>1</v>
      </c>
      <c r="G104" s="61">
        <v>2</v>
      </c>
      <c r="H104" s="61">
        <v>3</v>
      </c>
      <c r="I104" s="61">
        <v>4</v>
      </c>
      <c r="J104" s="61">
        <v>5</v>
      </c>
      <c r="K104" s="114" t="s">
        <v>2</v>
      </c>
      <c r="L104" s="114"/>
      <c r="M104" s="61" t="s">
        <v>62</v>
      </c>
      <c r="N104" s="87" t="s">
        <v>63</v>
      </c>
    </row>
    <row r="105" spans="1:14">
      <c r="A105" s="56"/>
      <c r="B105" s="88" t="s">
        <v>64</v>
      </c>
      <c r="C105" s="63" t="str">
        <f>IF(C100&gt;"",C100,"")</f>
        <v>Sjöholm Jesper</v>
      </c>
      <c r="D105" s="63" t="str">
        <f>IF(G100&gt;"",G100,"")</f>
        <v>Juutilainen Tomi</v>
      </c>
      <c r="E105" s="64"/>
      <c r="F105" s="65">
        <v>7</v>
      </c>
      <c r="G105" s="65">
        <v>6</v>
      </c>
      <c r="H105" s="65">
        <v>5</v>
      </c>
      <c r="I105" s="65"/>
      <c r="J105" s="65"/>
      <c r="K105" s="66">
        <f>IF(ISBLANK(F105),"",COUNTIF(F105:J105,"&gt;=0"))</f>
        <v>3</v>
      </c>
      <c r="L105" s="66">
        <f>IF(ISBLANK(F105),"",(IF(LEFT(F105,1)="-",1,0)+IF(LEFT(G105,1)="-",1,0)+IF(LEFT(H105,1)="-",1,0)+IF(LEFT(I105,1)="-",1,0)+IF(LEFT(J105,1)="-",1,0)))</f>
        <v>0</v>
      </c>
      <c r="M105" s="67">
        <f t="shared" ref="M105:N109" si="4">IF(K105=3,1,"")</f>
        <v>1</v>
      </c>
      <c r="N105" s="67" t="str">
        <f t="shared" si="4"/>
        <v/>
      </c>
    </row>
    <row r="106" spans="1:14">
      <c r="A106" s="56"/>
      <c r="B106" s="88" t="s">
        <v>65</v>
      </c>
      <c r="C106" s="63" t="str">
        <f>IF(C101&gt;"",C101,"")</f>
        <v>Mattsson Daniel</v>
      </c>
      <c r="D106" s="63" t="str">
        <f>IF(G101&gt;"",G101,"")</f>
        <v>Petal Lev</v>
      </c>
      <c r="E106" s="64"/>
      <c r="F106" s="65">
        <v>-10</v>
      </c>
      <c r="G106" s="65">
        <v>7</v>
      </c>
      <c r="H106" s="65">
        <v>-1</v>
      </c>
      <c r="I106" s="65">
        <v>-4</v>
      </c>
      <c r="J106" s="65"/>
      <c r="K106" s="66">
        <f>IF(ISBLANK(F106),"",COUNTIF(F106:J106,"&gt;=0"))</f>
        <v>1</v>
      </c>
      <c r="L106" s="66">
        <f>IF(ISBLANK(F106),"",(IF(LEFT(F106,1)="-",1,0)+IF(LEFT(G106,1)="-",1,0)+IF(LEFT(H106,1)="-",1,0)+IF(LEFT(I106,1)="-",1,0)+IF(LEFT(J106,1)="-",1,0)))</f>
        <v>3</v>
      </c>
      <c r="M106" s="67" t="str">
        <f t="shared" si="4"/>
        <v/>
      </c>
      <c r="N106" s="67">
        <f t="shared" si="4"/>
        <v>1</v>
      </c>
    </row>
    <row r="107" spans="1:14">
      <c r="A107" s="56"/>
      <c r="B107" s="88" t="s">
        <v>66</v>
      </c>
      <c r="C107" s="63" t="str">
        <f>IF(C102&gt;"",C102,"")</f>
        <v>Danielsson Alex</v>
      </c>
      <c r="D107" s="63" t="str">
        <f>IF(G102&gt;"",G102,"")</f>
        <v>Lavonius Jerry</v>
      </c>
      <c r="E107" s="64"/>
      <c r="F107" s="65">
        <v>8</v>
      </c>
      <c r="G107" s="65">
        <v>7</v>
      </c>
      <c r="H107" s="65">
        <v>5</v>
      </c>
      <c r="I107" s="65"/>
      <c r="J107" s="65"/>
      <c r="K107" s="66">
        <f>IF(ISBLANK(F107),"",COUNTIF(F107:J107,"&gt;=0"))</f>
        <v>3</v>
      </c>
      <c r="L107" s="66">
        <f>IF(ISBLANK(F107),"",(IF(LEFT(F107,1)="-",1,0)+IF(LEFT(G107,1)="-",1,0)+IF(LEFT(H107,1)="-",1,0)+IF(LEFT(I107,1)="-",1,0)+IF(LEFT(J107,1)="-",1,0)))</f>
        <v>0</v>
      </c>
      <c r="M107" s="67">
        <f t="shared" si="4"/>
        <v>1</v>
      </c>
      <c r="N107" s="67" t="str">
        <f t="shared" si="4"/>
        <v/>
      </c>
    </row>
    <row r="108" spans="1:14">
      <c r="A108" s="56"/>
      <c r="B108" s="88" t="s">
        <v>67</v>
      </c>
      <c r="C108" s="63" t="str">
        <f>IF(C100&gt;"",C100,"")</f>
        <v>Sjöholm Jesper</v>
      </c>
      <c r="D108" s="63" t="str">
        <f>IF(G101&gt;"",G101,"")</f>
        <v>Petal Lev</v>
      </c>
      <c r="E108" s="64"/>
      <c r="F108" s="65">
        <v>7</v>
      </c>
      <c r="G108" s="65">
        <v>7</v>
      </c>
      <c r="H108" s="65">
        <v>6</v>
      </c>
      <c r="I108" s="65"/>
      <c r="J108" s="65"/>
      <c r="K108" s="66">
        <f>IF(ISBLANK(F108),"",COUNTIF(F108:J108,"&gt;=0"))</f>
        <v>3</v>
      </c>
      <c r="L108" s="66">
        <f>IF(ISBLANK(F108),"",(IF(LEFT(F108,1)="-",1,0)+IF(LEFT(G108,1)="-",1,0)+IF(LEFT(H108,1)="-",1,0)+IF(LEFT(I108,1)="-",1,0)+IF(LEFT(J108,1)="-",1,0)))</f>
        <v>0</v>
      </c>
      <c r="M108" s="67">
        <f t="shared" si="4"/>
        <v>1</v>
      </c>
      <c r="N108" s="67" t="str">
        <f t="shared" si="4"/>
        <v/>
      </c>
    </row>
    <row r="109" spans="1:14">
      <c r="A109" s="56"/>
      <c r="B109" s="88" t="s">
        <v>68</v>
      </c>
      <c r="C109" s="63" t="str">
        <f>IF(C101&gt;"",C101,"")</f>
        <v>Mattsson Daniel</v>
      </c>
      <c r="D109" s="63" t="str">
        <f>IF(G100&gt;"",G100,"")</f>
        <v>Juutilainen Tomi</v>
      </c>
      <c r="E109" s="64"/>
      <c r="F109" s="65"/>
      <c r="G109" s="65"/>
      <c r="H109" s="65"/>
      <c r="I109" s="65"/>
      <c r="J109" s="65"/>
      <c r="K109" s="66" t="str">
        <f>IF(ISBLANK(F109),"",COUNTIF(F109:J109,"&gt;=0"))</f>
        <v/>
      </c>
      <c r="L109" s="66" t="str">
        <f>IF(ISBLANK(F109),"",(IF(LEFT(F109,1)="-",1,0)+IF(LEFT(G109,1)="-",1,0)+IF(LEFT(H109,1)="-",1,0)+IF(LEFT(I109,1)="-",1,0)+IF(LEFT(J109,1)="-",1,0)))</f>
        <v/>
      </c>
      <c r="M109" s="67" t="str">
        <f t="shared" si="4"/>
        <v/>
      </c>
      <c r="N109" s="67" t="str">
        <f t="shared" si="4"/>
        <v/>
      </c>
    </row>
    <row r="110" spans="1:14">
      <c r="A110" s="56"/>
      <c r="B110" s="76"/>
      <c r="C110" s="75"/>
      <c r="D110" s="75"/>
      <c r="E110" s="75"/>
      <c r="F110" s="75"/>
      <c r="G110" s="75"/>
      <c r="H110" s="75"/>
      <c r="I110" s="115" t="s">
        <v>24</v>
      </c>
      <c r="J110" s="115"/>
      <c r="K110" s="68">
        <f>SUM(K105:K109)</f>
        <v>10</v>
      </c>
      <c r="L110" s="68">
        <f>SUM(L105:L109)</f>
        <v>3</v>
      </c>
      <c r="M110" s="68">
        <f>SUM(M105:M109)</f>
        <v>3</v>
      </c>
      <c r="N110" s="89">
        <f>SUM(N105:N109)</f>
        <v>1</v>
      </c>
    </row>
    <row r="111" spans="1:14">
      <c r="A111" s="56"/>
      <c r="B111" s="76" t="s">
        <v>69</v>
      </c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86"/>
    </row>
    <row r="112" spans="1:14">
      <c r="A112" s="56"/>
      <c r="B112" s="76" t="s">
        <v>70</v>
      </c>
      <c r="C112" s="75"/>
      <c r="D112" s="75" t="s">
        <v>71</v>
      </c>
      <c r="E112" s="75"/>
      <c r="F112" s="75"/>
      <c r="G112" s="75" t="s">
        <v>6</v>
      </c>
      <c r="H112" s="75"/>
      <c r="I112" s="75"/>
      <c r="J112" s="75" t="s">
        <v>72</v>
      </c>
      <c r="K112" s="75"/>
      <c r="L112" s="75"/>
      <c r="M112" s="75"/>
      <c r="N112" s="86"/>
    </row>
    <row r="113" spans="1:14" ht="15" thickBot="1">
      <c r="A113" s="56"/>
      <c r="B113" s="76"/>
      <c r="C113" s="75"/>
      <c r="D113" s="75"/>
      <c r="E113" s="75"/>
      <c r="F113" s="75"/>
      <c r="G113" s="75"/>
      <c r="H113" s="75"/>
      <c r="I113" s="75"/>
      <c r="J113" s="116" t="str">
        <f>IF(M110=3,C99,IF(N110=3,G99,""))</f>
        <v>HIK</v>
      </c>
      <c r="K113" s="116"/>
      <c r="L113" s="116"/>
      <c r="M113" s="116"/>
      <c r="N113" s="117"/>
    </row>
    <row r="114" spans="1:14">
      <c r="A114" s="56"/>
      <c r="B114" s="118" t="s">
        <v>77</v>
      </c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120"/>
    </row>
    <row r="115" spans="1:14">
      <c r="A115" s="56"/>
      <c r="B115" s="121"/>
      <c r="C115" s="122"/>
      <c r="D115" s="122"/>
      <c r="E115" s="122"/>
      <c r="F115" s="122"/>
      <c r="G115" s="122"/>
      <c r="H115" s="122"/>
      <c r="I115" s="122"/>
      <c r="J115" s="122"/>
      <c r="K115" s="122"/>
      <c r="L115" s="122"/>
      <c r="M115" s="122"/>
      <c r="N115" s="123"/>
    </row>
    <row r="116" spans="1:14">
      <c r="A116" s="56"/>
      <c r="B116" s="56"/>
      <c r="C116" s="56"/>
      <c r="D116" s="56"/>
      <c r="E116" s="56"/>
      <c r="F116" s="56"/>
      <c r="G116" s="56"/>
      <c r="H116" s="56"/>
      <c r="I116" s="56"/>
      <c r="J116" s="56"/>
      <c r="K116" s="56"/>
      <c r="L116" s="56"/>
      <c r="M116" s="56"/>
      <c r="N116" s="56"/>
    </row>
    <row r="117" spans="1:14">
      <c r="A117" s="56"/>
      <c r="B117" s="70"/>
      <c r="C117" s="71"/>
      <c r="D117" s="71"/>
      <c r="E117" s="71"/>
      <c r="F117" s="134" t="s">
        <v>48</v>
      </c>
      <c r="G117" s="134"/>
      <c r="H117" s="135" t="s">
        <v>18</v>
      </c>
      <c r="I117" s="135"/>
      <c r="J117" s="135"/>
      <c r="K117" s="135"/>
      <c r="L117" s="135"/>
      <c r="M117" s="135"/>
      <c r="N117" s="136"/>
    </row>
    <row r="118" spans="1:14">
      <c r="A118" s="56"/>
      <c r="B118" s="72"/>
      <c r="C118" s="73" t="s">
        <v>73</v>
      </c>
      <c r="D118" s="74"/>
      <c r="E118" s="75"/>
      <c r="F118" s="137" t="s">
        <v>49</v>
      </c>
      <c r="G118" s="137"/>
      <c r="H118" s="138" t="s">
        <v>5</v>
      </c>
      <c r="I118" s="138"/>
      <c r="J118" s="138"/>
      <c r="K118" s="138"/>
      <c r="L118" s="138"/>
      <c r="M118" s="138"/>
      <c r="N118" s="139"/>
    </row>
    <row r="119" spans="1:14">
      <c r="A119" s="56"/>
      <c r="B119" s="76"/>
      <c r="C119" s="77"/>
      <c r="D119" s="75"/>
      <c r="E119" s="75"/>
      <c r="F119" s="137" t="s">
        <v>50</v>
      </c>
      <c r="G119" s="137"/>
      <c r="H119" s="140" t="s">
        <v>116</v>
      </c>
      <c r="I119" s="140"/>
      <c r="J119" s="140"/>
      <c r="K119" s="140"/>
      <c r="L119" s="140"/>
      <c r="M119" s="140"/>
      <c r="N119" s="141"/>
    </row>
    <row r="120" spans="1:14" ht="15" thickBot="1">
      <c r="A120" s="56"/>
      <c r="B120" s="72"/>
      <c r="C120" s="74"/>
      <c r="D120" s="75"/>
      <c r="E120" s="75"/>
      <c r="F120" s="124" t="s">
        <v>51</v>
      </c>
      <c r="G120" s="124"/>
      <c r="H120" s="125">
        <v>45003</v>
      </c>
      <c r="I120" s="125"/>
      <c r="J120" s="125"/>
      <c r="K120" s="69" t="s">
        <v>52</v>
      </c>
      <c r="L120" s="126"/>
      <c r="M120" s="126"/>
      <c r="N120" s="127"/>
    </row>
    <row r="121" spans="1:14" ht="15" thickTop="1">
      <c r="A121" s="56"/>
      <c r="B121" s="78"/>
      <c r="C121" s="75"/>
      <c r="D121" s="75"/>
      <c r="E121" s="75"/>
      <c r="F121" s="79"/>
      <c r="G121" s="75"/>
      <c r="H121" s="75"/>
      <c r="I121" s="58"/>
      <c r="J121" s="58"/>
      <c r="K121" s="58"/>
      <c r="L121" s="58"/>
      <c r="M121" s="58"/>
      <c r="N121" s="80"/>
    </row>
    <row r="122" spans="1:14" ht="15" thickBot="1">
      <c r="A122" s="56"/>
      <c r="B122" s="81" t="s">
        <v>53</v>
      </c>
      <c r="C122" s="128" t="s">
        <v>108</v>
      </c>
      <c r="D122" s="128"/>
      <c r="E122" s="59"/>
      <c r="F122" s="110" t="s">
        <v>54</v>
      </c>
      <c r="G122" s="129" t="s">
        <v>31</v>
      </c>
      <c r="H122" s="129"/>
      <c r="I122" s="129"/>
      <c r="J122" s="129"/>
      <c r="K122" s="129"/>
      <c r="L122" s="129"/>
      <c r="M122" s="129"/>
      <c r="N122" s="130"/>
    </row>
    <row r="123" spans="1:14">
      <c r="A123" s="56"/>
      <c r="B123" s="82" t="s">
        <v>55</v>
      </c>
      <c r="C123" s="131" t="s">
        <v>207</v>
      </c>
      <c r="D123" s="131"/>
      <c r="E123" s="60"/>
      <c r="F123" s="83" t="s">
        <v>56</v>
      </c>
      <c r="G123" s="132" t="s">
        <v>138</v>
      </c>
      <c r="H123" s="132"/>
      <c r="I123" s="132"/>
      <c r="J123" s="132"/>
      <c r="K123" s="132"/>
      <c r="L123" s="132"/>
      <c r="M123" s="132"/>
      <c r="N123" s="133"/>
    </row>
    <row r="124" spans="1:14">
      <c r="A124" s="56"/>
      <c r="B124" s="84" t="s">
        <v>57</v>
      </c>
      <c r="C124" s="111" t="s">
        <v>209</v>
      </c>
      <c r="D124" s="111"/>
      <c r="E124" s="60"/>
      <c r="F124" s="61" t="s">
        <v>58</v>
      </c>
      <c r="G124" s="112" t="s">
        <v>153</v>
      </c>
      <c r="H124" s="112"/>
      <c r="I124" s="112"/>
      <c r="J124" s="112"/>
      <c r="K124" s="112"/>
      <c r="L124" s="112"/>
      <c r="M124" s="112"/>
      <c r="N124" s="113"/>
    </row>
    <row r="125" spans="1:14">
      <c r="A125" s="56"/>
      <c r="B125" s="84" t="s">
        <v>59</v>
      </c>
      <c r="C125" s="111" t="s">
        <v>208</v>
      </c>
      <c r="D125" s="111"/>
      <c r="E125" s="60"/>
      <c r="F125" s="62" t="s">
        <v>60</v>
      </c>
      <c r="G125" s="112" t="s">
        <v>159</v>
      </c>
      <c r="H125" s="112"/>
      <c r="I125" s="112"/>
      <c r="J125" s="112"/>
      <c r="K125" s="112"/>
      <c r="L125" s="112"/>
      <c r="M125" s="112"/>
      <c r="N125" s="113"/>
    </row>
    <row r="126" spans="1:14">
      <c r="A126" s="56"/>
      <c r="B126" s="76"/>
      <c r="C126" s="75"/>
      <c r="D126" s="75"/>
      <c r="E126" s="75"/>
      <c r="F126" s="79"/>
      <c r="G126" s="79"/>
      <c r="H126" s="79"/>
      <c r="I126" s="79"/>
      <c r="J126" s="75"/>
      <c r="K126" s="75"/>
      <c r="L126" s="75"/>
      <c r="M126" s="85"/>
      <c r="N126" s="86"/>
    </row>
    <row r="127" spans="1:14">
      <c r="A127" s="56"/>
      <c r="B127" s="100" t="s">
        <v>61</v>
      </c>
      <c r="C127" s="75"/>
      <c r="D127" s="75"/>
      <c r="E127" s="75"/>
      <c r="F127" s="61">
        <v>1</v>
      </c>
      <c r="G127" s="61">
        <v>2</v>
      </c>
      <c r="H127" s="61">
        <v>3</v>
      </c>
      <c r="I127" s="61">
        <v>4</v>
      </c>
      <c r="J127" s="61">
        <v>5</v>
      </c>
      <c r="K127" s="114" t="s">
        <v>2</v>
      </c>
      <c r="L127" s="114"/>
      <c r="M127" s="61" t="s">
        <v>62</v>
      </c>
      <c r="N127" s="87" t="s">
        <v>63</v>
      </c>
    </row>
    <row r="128" spans="1:14">
      <c r="A128" s="56"/>
      <c r="B128" s="88" t="s">
        <v>64</v>
      </c>
      <c r="C128" s="63" t="str">
        <f>IF(C123&gt;"",C123,"")</f>
        <v>Sjöholm Jesper</v>
      </c>
      <c r="D128" s="63" t="str">
        <f>IF(G123&gt;"",G123,"")</f>
        <v>Kemppainen Lenni</v>
      </c>
      <c r="E128" s="64"/>
      <c r="F128" s="65">
        <v>11</v>
      </c>
      <c r="G128" s="65">
        <v>-5</v>
      </c>
      <c r="H128" s="65">
        <v>-8</v>
      </c>
      <c r="I128" s="65">
        <v>-8</v>
      </c>
      <c r="J128" s="65"/>
      <c r="K128" s="66">
        <f>IF(ISBLANK(F128),"",COUNTIF(F128:J128,"&gt;=0"))</f>
        <v>1</v>
      </c>
      <c r="L128" s="66">
        <f>IF(ISBLANK(F128),"",(IF(LEFT(F128,1)="-",1,0)+IF(LEFT(G128,1)="-",1,0)+IF(LEFT(H128,1)="-",1,0)+IF(LEFT(I128,1)="-",1,0)+IF(LEFT(J128,1)="-",1,0)))</f>
        <v>3</v>
      </c>
      <c r="M128" s="67" t="str">
        <f t="shared" ref="M128:N132" si="5">IF(K128=3,1,"")</f>
        <v/>
      </c>
      <c r="N128" s="67">
        <f t="shared" si="5"/>
        <v>1</v>
      </c>
    </row>
    <row r="129" spans="1:14">
      <c r="A129" s="56"/>
      <c r="B129" s="88" t="s">
        <v>65</v>
      </c>
      <c r="C129" s="63" t="str">
        <f>IF(C124&gt;"",C124,"")</f>
        <v>Danielsson Alex</v>
      </c>
      <c r="D129" s="63" t="str">
        <f>IF(G124&gt;"",G124,"")</f>
        <v>Lehtinen Aapo</v>
      </c>
      <c r="E129" s="64"/>
      <c r="F129" s="65">
        <v>-3</v>
      </c>
      <c r="G129" s="65">
        <v>-7</v>
      </c>
      <c r="H129" s="65">
        <v>9</v>
      </c>
      <c r="I129" s="65">
        <v>9</v>
      </c>
      <c r="J129" s="65">
        <v>-7</v>
      </c>
      <c r="K129" s="66">
        <f>IF(ISBLANK(F129),"",COUNTIF(F129:J129,"&gt;=0"))</f>
        <v>2</v>
      </c>
      <c r="L129" s="66">
        <f>IF(ISBLANK(F129),"",(IF(LEFT(F129,1)="-",1,0)+IF(LEFT(G129,1)="-",1,0)+IF(LEFT(H129,1)="-",1,0)+IF(LEFT(I129,1)="-",1,0)+IF(LEFT(J129,1)="-",1,0)))</f>
        <v>3</v>
      </c>
      <c r="M129" s="67" t="str">
        <f t="shared" si="5"/>
        <v/>
      </c>
      <c r="N129" s="67">
        <f t="shared" si="5"/>
        <v>1</v>
      </c>
    </row>
    <row r="130" spans="1:14">
      <c r="A130" s="56"/>
      <c r="B130" s="88" t="s">
        <v>66</v>
      </c>
      <c r="C130" s="63" t="str">
        <f>IF(C125&gt;"",C125,"")</f>
        <v>Mattsson Daniel</v>
      </c>
      <c r="D130" s="63" t="str">
        <f>IF(G125&gt;"",G125,"")</f>
        <v>Moilanen Olavi</v>
      </c>
      <c r="E130" s="64"/>
      <c r="F130" s="65">
        <v>-7</v>
      </c>
      <c r="G130" s="65">
        <v>-8</v>
      </c>
      <c r="H130" s="65">
        <v>-11</v>
      </c>
      <c r="I130" s="65"/>
      <c r="J130" s="65"/>
      <c r="K130" s="66">
        <f>IF(ISBLANK(F130),"",COUNTIF(F130:J130,"&gt;=0"))</f>
        <v>0</v>
      </c>
      <c r="L130" s="66">
        <f>IF(ISBLANK(F130),"",(IF(LEFT(F130,1)="-",1,0)+IF(LEFT(G130,1)="-",1,0)+IF(LEFT(H130,1)="-",1,0)+IF(LEFT(I130,1)="-",1,0)+IF(LEFT(J130,1)="-",1,0)))</f>
        <v>3</v>
      </c>
      <c r="M130" s="67" t="str">
        <f t="shared" si="5"/>
        <v/>
      </c>
      <c r="N130" s="67">
        <f t="shared" si="5"/>
        <v>1</v>
      </c>
    </row>
    <row r="131" spans="1:14">
      <c r="A131" s="56"/>
      <c r="B131" s="88" t="s">
        <v>67</v>
      </c>
      <c r="C131" s="63" t="str">
        <f>IF(C123&gt;"",C123,"")</f>
        <v>Sjöholm Jesper</v>
      </c>
      <c r="D131" s="63" t="str">
        <f>IF(G124&gt;"",G124,"")</f>
        <v>Lehtinen Aapo</v>
      </c>
      <c r="E131" s="64"/>
      <c r="F131" s="65"/>
      <c r="G131" s="65"/>
      <c r="H131" s="65"/>
      <c r="I131" s="65"/>
      <c r="J131" s="65"/>
      <c r="K131" s="66" t="str">
        <f>IF(ISBLANK(F131),"",COUNTIF(F131:J131,"&gt;=0"))</f>
        <v/>
      </c>
      <c r="L131" s="66" t="str">
        <f>IF(ISBLANK(F131),"",(IF(LEFT(F131,1)="-",1,0)+IF(LEFT(G131,1)="-",1,0)+IF(LEFT(H131,1)="-",1,0)+IF(LEFT(I131,1)="-",1,0)+IF(LEFT(J131,1)="-",1,0)))</f>
        <v/>
      </c>
      <c r="M131" s="67" t="str">
        <f t="shared" si="5"/>
        <v/>
      </c>
      <c r="N131" s="67" t="str">
        <f t="shared" si="5"/>
        <v/>
      </c>
    </row>
    <row r="132" spans="1:14">
      <c r="A132" s="56"/>
      <c r="B132" s="88" t="s">
        <v>68</v>
      </c>
      <c r="C132" s="63" t="str">
        <f>IF(C124&gt;"",C124,"")</f>
        <v>Danielsson Alex</v>
      </c>
      <c r="D132" s="63" t="str">
        <f>IF(G123&gt;"",G123,"")</f>
        <v>Kemppainen Lenni</v>
      </c>
      <c r="E132" s="64"/>
      <c r="F132" s="65"/>
      <c r="G132" s="65"/>
      <c r="H132" s="65"/>
      <c r="I132" s="65"/>
      <c r="J132" s="65"/>
      <c r="K132" s="66" t="str">
        <f>IF(ISBLANK(F132),"",COUNTIF(F132:J132,"&gt;=0"))</f>
        <v/>
      </c>
      <c r="L132" s="66" t="str">
        <f>IF(ISBLANK(F132),"",(IF(LEFT(F132,1)="-",1,0)+IF(LEFT(G132,1)="-",1,0)+IF(LEFT(H132,1)="-",1,0)+IF(LEFT(I132,1)="-",1,0)+IF(LEFT(J132,1)="-",1,0)))</f>
        <v/>
      </c>
      <c r="M132" s="67" t="str">
        <f t="shared" si="5"/>
        <v/>
      </c>
      <c r="N132" s="67" t="str">
        <f t="shared" si="5"/>
        <v/>
      </c>
    </row>
    <row r="133" spans="1:14">
      <c r="A133" s="56"/>
      <c r="B133" s="76"/>
      <c r="C133" s="75"/>
      <c r="D133" s="75"/>
      <c r="E133" s="75"/>
      <c r="F133" s="75"/>
      <c r="G133" s="75"/>
      <c r="H133" s="75"/>
      <c r="I133" s="115" t="s">
        <v>24</v>
      </c>
      <c r="J133" s="115"/>
      <c r="K133" s="68">
        <f>SUM(K128:K132)</f>
        <v>3</v>
      </c>
      <c r="L133" s="68">
        <f>SUM(L128:L132)</f>
        <v>9</v>
      </c>
      <c r="M133" s="68">
        <f>SUM(M128:M132)</f>
        <v>0</v>
      </c>
      <c r="N133" s="89">
        <f>SUM(N128:N132)</f>
        <v>3</v>
      </c>
    </row>
    <row r="134" spans="1:14">
      <c r="A134" s="56"/>
      <c r="B134" s="76" t="s">
        <v>69</v>
      </c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86"/>
    </row>
    <row r="135" spans="1:14">
      <c r="A135" s="56"/>
      <c r="B135" s="76" t="s">
        <v>70</v>
      </c>
      <c r="C135" s="75"/>
      <c r="D135" s="75" t="s">
        <v>71</v>
      </c>
      <c r="E135" s="75"/>
      <c r="F135" s="75"/>
      <c r="G135" s="75" t="s">
        <v>6</v>
      </c>
      <c r="H135" s="75"/>
      <c r="I135" s="75"/>
      <c r="J135" s="75" t="s">
        <v>72</v>
      </c>
      <c r="K135" s="75"/>
      <c r="L135" s="75"/>
      <c r="M135" s="75"/>
      <c r="N135" s="86"/>
    </row>
    <row r="136" spans="1:14" ht="15" thickBot="1">
      <c r="A136" s="56"/>
      <c r="B136" s="76"/>
      <c r="C136" s="75"/>
      <c r="D136" s="75"/>
      <c r="E136" s="75"/>
      <c r="F136" s="75"/>
      <c r="G136" s="75"/>
      <c r="H136" s="75"/>
      <c r="I136" s="75"/>
      <c r="J136" s="116" t="str">
        <f>IF(M133=3,C122,IF(N133=3,G122,""))</f>
        <v>PT Jyväskylä 1</v>
      </c>
      <c r="K136" s="116"/>
      <c r="L136" s="116"/>
      <c r="M136" s="116"/>
      <c r="N136" s="117"/>
    </row>
    <row r="137" spans="1:14">
      <c r="A137" s="56"/>
      <c r="B137" s="118" t="s">
        <v>77</v>
      </c>
      <c r="C137" s="119"/>
      <c r="D137" s="119"/>
      <c r="E137" s="119"/>
      <c r="F137" s="119"/>
      <c r="G137" s="119"/>
      <c r="H137" s="119"/>
      <c r="I137" s="119"/>
      <c r="J137" s="119"/>
      <c r="K137" s="119"/>
      <c r="L137" s="119"/>
      <c r="M137" s="119"/>
      <c r="N137" s="120"/>
    </row>
    <row r="138" spans="1:14">
      <c r="A138" s="56"/>
      <c r="B138" s="121"/>
      <c r="C138" s="122"/>
      <c r="D138" s="122"/>
      <c r="E138" s="122"/>
      <c r="F138" s="122"/>
      <c r="G138" s="122"/>
      <c r="H138" s="122"/>
      <c r="I138" s="122"/>
      <c r="J138" s="122"/>
      <c r="K138" s="122"/>
      <c r="L138" s="122"/>
      <c r="M138" s="122"/>
      <c r="N138" s="123"/>
    </row>
    <row r="139" spans="1:14">
      <c r="A139" s="56"/>
      <c r="B139" s="56"/>
      <c r="C139" s="56"/>
      <c r="D139" s="56"/>
      <c r="E139" s="56"/>
      <c r="F139" s="56"/>
      <c r="G139" s="56"/>
      <c r="H139" s="56"/>
      <c r="I139" s="56"/>
      <c r="J139" s="56"/>
      <c r="K139" s="56"/>
      <c r="L139" s="56"/>
      <c r="M139" s="56"/>
      <c r="N139" s="56"/>
    </row>
    <row r="140" spans="1:14">
      <c r="A140" s="56"/>
      <c r="B140" s="70"/>
      <c r="C140" s="71"/>
      <c r="D140" s="71"/>
      <c r="E140" s="71"/>
      <c r="F140" s="134" t="s">
        <v>48</v>
      </c>
      <c r="G140" s="134"/>
      <c r="H140" s="135" t="s">
        <v>18</v>
      </c>
      <c r="I140" s="135"/>
      <c r="J140" s="135"/>
      <c r="K140" s="135"/>
      <c r="L140" s="135"/>
      <c r="M140" s="135"/>
      <c r="N140" s="136"/>
    </row>
    <row r="141" spans="1:14">
      <c r="A141" s="56"/>
      <c r="B141" s="72"/>
      <c r="C141" s="73" t="s">
        <v>73</v>
      </c>
      <c r="D141" s="74"/>
      <c r="E141" s="75"/>
      <c r="F141" s="137" t="s">
        <v>49</v>
      </c>
      <c r="G141" s="137"/>
      <c r="H141" s="138" t="s">
        <v>5</v>
      </c>
      <c r="I141" s="138"/>
      <c r="J141" s="138"/>
      <c r="K141" s="138"/>
      <c r="L141" s="138"/>
      <c r="M141" s="138"/>
      <c r="N141" s="139"/>
    </row>
    <row r="142" spans="1:14">
      <c r="A142" s="56"/>
      <c r="B142" s="76"/>
      <c r="C142" s="77"/>
      <c r="D142" s="75"/>
      <c r="E142" s="75"/>
      <c r="F142" s="137" t="s">
        <v>50</v>
      </c>
      <c r="G142" s="137"/>
      <c r="H142" s="140" t="s">
        <v>117</v>
      </c>
      <c r="I142" s="140"/>
      <c r="J142" s="140"/>
      <c r="K142" s="140"/>
      <c r="L142" s="140"/>
      <c r="M142" s="140"/>
      <c r="N142" s="141"/>
    </row>
    <row r="143" spans="1:14" ht="15" thickBot="1">
      <c r="A143" s="56"/>
      <c r="B143" s="72"/>
      <c r="C143" s="74"/>
      <c r="D143" s="75"/>
      <c r="E143" s="75"/>
      <c r="F143" s="124" t="s">
        <v>51</v>
      </c>
      <c r="G143" s="124"/>
      <c r="H143" s="125">
        <v>45003</v>
      </c>
      <c r="I143" s="125"/>
      <c r="J143" s="125"/>
      <c r="K143" s="69" t="s">
        <v>52</v>
      </c>
      <c r="L143" s="126"/>
      <c r="M143" s="126"/>
      <c r="N143" s="127"/>
    </row>
    <row r="144" spans="1:14" ht="15" thickTop="1">
      <c r="A144" s="56"/>
      <c r="B144" s="78"/>
      <c r="C144" s="75"/>
      <c r="D144" s="75"/>
      <c r="E144" s="75"/>
      <c r="F144" s="79"/>
      <c r="G144" s="75"/>
      <c r="H144" s="75"/>
      <c r="I144" s="58"/>
      <c r="J144" s="58"/>
      <c r="K144" s="58"/>
      <c r="L144" s="58"/>
      <c r="M144" s="58"/>
      <c r="N144" s="80"/>
    </row>
    <row r="145" spans="1:14" ht="15" thickBot="1">
      <c r="A145" s="56"/>
      <c r="B145" s="81" t="s">
        <v>53</v>
      </c>
      <c r="C145" s="128" t="s">
        <v>22</v>
      </c>
      <c r="D145" s="128"/>
      <c r="E145" s="59"/>
      <c r="F145" s="110" t="s">
        <v>54</v>
      </c>
      <c r="G145" s="129" t="s">
        <v>32</v>
      </c>
      <c r="H145" s="129"/>
      <c r="I145" s="129"/>
      <c r="J145" s="129"/>
      <c r="K145" s="129"/>
      <c r="L145" s="129"/>
      <c r="M145" s="129"/>
      <c r="N145" s="130"/>
    </row>
    <row r="146" spans="1:14">
      <c r="A146" s="56"/>
      <c r="B146" s="82" t="s">
        <v>55</v>
      </c>
      <c r="C146" s="131" t="s">
        <v>160</v>
      </c>
      <c r="D146" s="131"/>
      <c r="E146" s="60"/>
      <c r="F146" s="83" t="s">
        <v>56</v>
      </c>
      <c r="G146" s="132" t="s">
        <v>141</v>
      </c>
      <c r="H146" s="132"/>
      <c r="I146" s="132"/>
      <c r="J146" s="132"/>
      <c r="K146" s="132"/>
      <c r="L146" s="132"/>
      <c r="M146" s="132"/>
      <c r="N146" s="133"/>
    </row>
    <row r="147" spans="1:14">
      <c r="A147" s="56"/>
      <c r="B147" s="84" t="s">
        <v>57</v>
      </c>
      <c r="C147" s="111" t="s">
        <v>161</v>
      </c>
      <c r="D147" s="111"/>
      <c r="E147" s="60"/>
      <c r="F147" s="61" t="s">
        <v>58</v>
      </c>
      <c r="G147" s="112" t="s">
        <v>140</v>
      </c>
      <c r="H147" s="112"/>
      <c r="I147" s="112"/>
      <c r="J147" s="112"/>
      <c r="K147" s="112"/>
      <c r="L147" s="112"/>
      <c r="M147" s="112"/>
      <c r="N147" s="113"/>
    </row>
    <row r="148" spans="1:14">
      <c r="A148" s="56"/>
      <c r="B148" s="84" t="s">
        <v>59</v>
      </c>
      <c r="C148" s="111" t="s">
        <v>201</v>
      </c>
      <c r="D148" s="111"/>
      <c r="E148" s="60"/>
      <c r="F148" s="62" t="s">
        <v>60</v>
      </c>
      <c r="G148" s="112" t="s">
        <v>139</v>
      </c>
      <c r="H148" s="112"/>
      <c r="I148" s="112"/>
      <c r="J148" s="112"/>
      <c r="K148" s="112"/>
      <c r="L148" s="112"/>
      <c r="M148" s="112"/>
      <c r="N148" s="113"/>
    </row>
    <row r="149" spans="1:14">
      <c r="A149" s="56"/>
      <c r="B149" s="76"/>
      <c r="C149" s="75"/>
      <c r="D149" s="75"/>
      <c r="E149" s="75"/>
      <c r="F149" s="79"/>
      <c r="G149" s="79"/>
      <c r="H149" s="79"/>
      <c r="I149" s="79"/>
      <c r="J149" s="75"/>
      <c r="K149" s="75"/>
      <c r="L149" s="75"/>
      <c r="M149" s="85"/>
      <c r="N149" s="86"/>
    </row>
    <row r="150" spans="1:14">
      <c r="A150" s="56"/>
      <c r="B150" s="100" t="s">
        <v>61</v>
      </c>
      <c r="C150" s="75"/>
      <c r="D150" s="75"/>
      <c r="E150" s="75"/>
      <c r="F150" s="61">
        <v>1</v>
      </c>
      <c r="G150" s="61">
        <v>2</v>
      </c>
      <c r="H150" s="61">
        <v>3</v>
      </c>
      <c r="I150" s="61">
        <v>4</v>
      </c>
      <c r="J150" s="61">
        <v>5</v>
      </c>
      <c r="K150" s="114" t="s">
        <v>2</v>
      </c>
      <c r="L150" s="114"/>
      <c r="M150" s="61" t="s">
        <v>62</v>
      </c>
      <c r="N150" s="87" t="s">
        <v>63</v>
      </c>
    </row>
    <row r="151" spans="1:14">
      <c r="A151" s="56"/>
      <c r="B151" s="88" t="s">
        <v>64</v>
      </c>
      <c r="C151" s="63" t="str">
        <f>IF(C146&gt;"",C146,"")</f>
        <v>Ylinen Aki</v>
      </c>
      <c r="D151" s="63" t="str">
        <f>IF(G146&gt;"",G146,"")</f>
        <v>Leppänen Konsta</v>
      </c>
      <c r="E151" s="64"/>
      <c r="F151" s="65">
        <v>-5</v>
      </c>
      <c r="G151" s="65">
        <v>-5</v>
      </c>
      <c r="H151" s="65">
        <v>-3</v>
      </c>
      <c r="I151" s="65"/>
      <c r="J151" s="65"/>
      <c r="K151" s="66">
        <f>IF(ISBLANK(F151),"",COUNTIF(F151:J151,"&gt;=0"))</f>
        <v>0</v>
      </c>
      <c r="L151" s="66">
        <f>IF(ISBLANK(F151),"",(IF(LEFT(F151,1)="-",1,0)+IF(LEFT(G151,1)="-",1,0)+IF(LEFT(H151,1)="-",1,0)+IF(LEFT(I151,1)="-",1,0)+IF(LEFT(J151,1)="-",1,0)))</f>
        <v>3</v>
      </c>
      <c r="M151" s="67" t="str">
        <f t="shared" ref="M151:N155" si="6">IF(K151=3,1,"")</f>
        <v/>
      </c>
      <c r="N151" s="67">
        <f t="shared" si="6"/>
        <v>1</v>
      </c>
    </row>
    <row r="152" spans="1:14">
      <c r="A152" s="56"/>
      <c r="B152" s="88" t="s">
        <v>65</v>
      </c>
      <c r="C152" s="63" t="str">
        <f>IF(C147&gt;"",C147,"")</f>
        <v>Korkiavuori Aatu</v>
      </c>
      <c r="D152" s="63" t="str">
        <f>IF(G147&gt;"",G147,"")</f>
        <v>Niskanen Samu</v>
      </c>
      <c r="E152" s="64"/>
      <c r="F152" s="65">
        <v>-5</v>
      </c>
      <c r="G152" s="65">
        <v>-4</v>
      </c>
      <c r="H152" s="65">
        <v>-6</v>
      </c>
      <c r="I152" s="65"/>
      <c r="J152" s="65"/>
      <c r="K152" s="66">
        <f>IF(ISBLANK(F152),"",COUNTIF(F152:J152,"&gt;=0"))</f>
        <v>0</v>
      </c>
      <c r="L152" s="66">
        <f>IF(ISBLANK(F152),"",(IF(LEFT(F152,1)="-",1,0)+IF(LEFT(G152,1)="-",1,0)+IF(LEFT(H152,1)="-",1,0)+IF(LEFT(I152,1)="-",1,0)+IF(LEFT(J152,1)="-",1,0)))</f>
        <v>3</v>
      </c>
      <c r="M152" s="67" t="str">
        <f t="shared" si="6"/>
        <v/>
      </c>
      <c r="N152" s="67">
        <f t="shared" si="6"/>
        <v>1</v>
      </c>
    </row>
    <row r="153" spans="1:14">
      <c r="A153" s="56"/>
      <c r="B153" s="88" t="s">
        <v>66</v>
      </c>
      <c r="C153" s="63" t="str">
        <f>IF(C148&gt;"",C148,"")</f>
        <v>Kiviluoto Oiva</v>
      </c>
      <c r="D153" s="63" t="str">
        <f>IF(G148&gt;"",G148,"")</f>
        <v>Kokkonen Noel</v>
      </c>
      <c r="E153" s="64"/>
      <c r="F153" s="65">
        <v>-4</v>
      </c>
      <c r="G153" s="65">
        <v>-3</v>
      </c>
      <c r="H153" s="65">
        <v>-2</v>
      </c>
      <c r="I153" s="65"/>
      <c r="J153" s="65"/>
      <c r="K153" s="66">
        <f>IF(ISBLANK(F153),"",COUNTIF(F153:J153,"&gt;=0"))</f>
        <v>0</v>
      </c>
      <c r="L153" s="66">
        <f>IF(ISBLANK(F153),"",(IF(LEFT(F153,1)="-",1,0)+IF(LEFT(G153,1)="-",1,0)+IF(LEFT(H153,1)="-",1,0)+IF(LEFT(I153,1)="-",1,0)+IF(LEFT(J153,1)="-",1,0)))</f>
        <v>3</v>
      </c>
      <c r="M153" s="67" t="str">
        <f t="shared" si="6"/>
        <v/>
      </c>
      <c r="N153" s="67">
        <f t="shared" si="6"/>
        <v>1</v>
      </c>
    </row>
    <row r="154" spans="1:14">
      <c r="A154" s="56"/>
      <c r="B154" s="88" t="s">
        <v>67</v>
      </c>
      <c r="C154" s="63" t="str">
        <f>IF(C146&gt;"",C146,"")</f>
        <v>Ylinen Aki</v>
      </c>
      <c r="D154" s="63" t="str">
        <f>IF(G147&gt;"",G147,"")</f>
        <v>Niskanen Samu</v>
      </c>
      <c r="E154" s="64"/>
      <c r="F154" s="65"/>
      <c r="G154" s="65"/>
      <c r="H154" s="65"/>
      <c r="I154" s="65"/>
      <c r="J154" s="65"/>
      <c r="K154" s="66" t="str">
        <f>IF(ISBLANK(F154),"",COUNTIF(F154:J154,"&gt;=0"))</f>
        <v/>
      </c>
      <c r="L154" s="66" t="str">
        <f>IF(ISBLANK(F154),"",(IF(LEFT(F154,1)="-",1,0)+IF(LEFT(G154,1)="-",1,0)+IF(LEFT(H154,1)="-",1,0)+IF(LEFT(I154,1)="-",1,0)+IF(LEFT(J154,1)="-",1,0)))</f>
        <v/>
      </c>
      <c r="M154" s="67" t="str">
        <f t="shared" si="6"/>
        <v/>
      </c>
      <c r="N154" s="67" t="str">
        <f t="shared" si="6"/>
        <v/>
      </c>
    </row>
    <row r="155" spans="1:14">
      <c r="A155" s="56"/>
      <c r="B155" s="88" t="s">
        <v>68</v>
      </c>
      <c r="C155" s="63" t="str">
        <f>IF(C147&gt;"",C147,"")</f>
        <v>Korkiavuori Aatu</v>
      </c>
      <c r="D155" s="63" t="str">
        <f>IF(G146&gt;"",G146,"")</f>
        <v>Leppänen Konsta</v>
      </c>
      <c r="E155" s="64"/>
      <c r="F155" s="65"/>
      <c r="G155" s="65"/>
      <c r="H155" s="65"/>
      <c r="I155" s="65"/>
      <c r="J155" s="65"/>
      <c r="K155" s="66" t="str">
        <f>IF(ISBLANK(F155),"",COUNTIF(F155:J155,"&gt;=0"))</f>
        <v/>
      </c>
      <c r="L155" s="66" t="str">
        <f>IF(ISBLANK(F155),"",(IF(LEFT(F155,1)="-",1,0)+IF(LEFT(G155,1)="-",1,0)+IF(LEFT(H155,1)="-",1,0)+IF(LEFT(I155,1)="-",1,0)+IF(LEFT(J155,1)="-",1,0)))</f>
        <v/>
      </c>
      <c r="M155" s="67" t="str">
        <f t="shared" si="6"/>
        <v/>
      </c>
      <c r="N155" s="67" t="str">
        <f t="shared" si="6"/>
        <v/>
      </c>
    </row>
    <row r="156" spans="1:14">
      <c r="A156" s="56"/>
      <c r="B156" s="76"/>
      <c r="C156" s="75"/>
      <c r="D156" s="75"/>
      <c r="E156" s="75"/>
      <c r="F156" s="75"/>
      <c r="G156" s="75"/>
      <c r="H156" s="75"/>
      <c r="I156" s="115" t="s">
        <v>24</v>
      </c>
      <c r="J156" s="115"/>
      <c r="K156" s="68">
        <f>SUM(K151:K155)</f>
        <v>0</v>
      </c>
      <c r="L156" s="68">
        <f>SUM(L151:L155)</f>
        <v>9</v>
      </c>
      <c r="M156" s="68">
        <f>SUM(M151:M155)</f>
        <v>0</v>
      </c>
      <c r="N156" s="89">
        <f>SUM(N151:N155)</f>
        <v>3</v>
      </c>
    </row>
    <row r="157" spans="1:14">
      <c r="A157" s="56"/>
      <c r="B157" s="76" t="s">
        <v>69</v>
      </c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86"/>
    </row>
    <row r="158" spans="1:14">
      <c r="A158" s="56"/>
      <c r="B158" s="76" t="s">
        <v>70</v>
      </c>
      <c r="C158" s="75"/>
      <c r="D158" s="75" t="s">
        <v>71</v>
      </c>
      <c r="E158" s="75"/>
      <c r="F158" s="75"/>
      <c r="G158" s="75" t="s">
        <v>6</v>
      </c>
      <c r="H158" s="75"/>
      <c r="I158" s="75"/>
      <c r="J158" s="75" t="s">
        <v>72</v>
      </c>
      <c r="K158" s="75"/>
      <c r="L158" s="75"/>
      <c r="M158" s="75"/>
      <c r="N158" s="86"/>
    </row>
    <row r="159" spans="1:14" ht="15" thickBot="1">
      <c r="A159" s="56"/>
      <c r="B159" s="76"/>
      <c r="C159" s="75"/>
      <c r="D159" s="75"/>
      <c r="E159" s="75"/>
      <c r="F159" s="75"/>
      <c r="G159" s="75"/>
      <c r="H159" s="75"/>
      <c r="I159" s="75"/>
      <c r="J159" s="116" t="str">
        <f>IF(M156=3,C145,IF(N156=3,G145,""))</f>
        <v>KuPTS 1</v>
      </c>
      <c r="K159" s="116"/>
      <c r="L159" s="116"/>
      <c r="M159" s="116"/>
      <c r="N159" s="117"/>
    </row>
    <row r="160" spans="1:14">
      <c r="A160" s="56"/>
      <c r="B160" s="118" t="s">
        <v>77</v>
      </c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20"/>
    </row>
    <row r="161" spans="1:14">
      <c r="A161" s="56"/>
      <c r="B161" s="121"/>
      <c r="C161" s="122"/>
      <c r="D161" s="122"/>
      <c r="E161" s="122"/>
      <c r="F161" s="122"/>
      <c r="G161" s="122"/>
      <c r="H161" s="122"/>
      <c r="I161" s="122"/>
      <c r="J161" s="122"/>
      <c r="K161" s="122"/>
      <c r="L161" s="122"/>
      <c r="M161" s="122"/>
      <c r="N161" s="123"/>
    </row>
    <row r="162" spans="1:14">
      <c r="A162" s="56"/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</row>
    <row r="163" spans="1:14">
      <c r="A163" s="56"/>
      <c r="B163" s="70"/>
      <c r="C163" s="71"/>
      <c r="D163" s="71"/>
      <c r="E163" s="71"/>
      <c r="F163" s="134" t="s">
        <v>48</v>
      </c>
      <c r="G163" s="134"/>
      <c r="H163" s="135" t="s">
        <v>18</v>
      </c>
      <c r="I163" s="135"/>
      <c r="J163" s="135"/>
      <c r="K163" s="135"/>
      <c r="L163" s="135"/>
      <c r="M163" s="135"/>
      <c r="N163" s="136"/>
    </row>
    <row r="164" spans="1:14">
      <c r="A164" s="56"/>
      <c r="B164" s="72"/>
      <c r="C164" s="73" t="s">
        <v>73</v>
      </c>
      <c r="D164" s="74"/>
      <c r="E164" s="75"/>
      <c r="F164" s="137" t="s">
        <v>49</v>
      </c>
      <c r="G164" s="137"/>
      <c r="H164" s="138" t="s">
        <v>5</v>
      </c>
      <c r="I164" s="138"/>
      <c r="J164" s="138"/>
      <c r="K164" s="138"/>
      <c r="L164" s="138"/>
      <c r="M164" s="138"/>
      <c r="N164" s="139"/>
    </row>
    <row r="165" spans="1:14">
      <c r="A165" s="56"/>
      <c r="B165" s="76"/>
      <c r="C165" s="77"/>
      <c r="D165" s="75"/>
      <c r="E165" s="75"/>
      <c r="F165" s="137" t="s">
        <v>50</v>
      </c>
      <c r="G165" s="137"/>
      <c r="H165" s="140" t="s">
        <v>118</v>
      </c>
      <c r="I165" s="140"/>
      <c r="J165" s="140"/>
      <c r="K165" s="140"/>
      <c r="L165" s="140"/>
      <c r="M165" s="140"/>
      <c r="N165" s="141"/>
    </row>
    <row r="166" spans="1:14" ht="15" thickBot="1">
      <c r="A166" s="56"/>
      <c r="B166" s="72"/>
      <c r="C166" s="74"/>
      <c r="D166" s="75"/>
      <c r="E166" s="75"/>
      <c r="F166" s="124" t="s">
        <v>51</v>
      </c>
      <c r="G166" s="124"/>
      <c r="H166" s="125">
        <v>45003</v>
      </c>
      <c r="I166" s="125"/>
      <c r="J166" s="125"/>
      <c r="K166" s="69" t="s">
        <v>52</v>
      </c>
      <c r="L166" s="126"/>
      <c r="M166" s="126"/>
      <c r="N166" s="127"/>
    </row>
    <row r="167" spans="1:14" ht="15" thickTop="1">
      <c r="A167" s="56"/>
      <c r="B167" s="78"/>
      <c r="C167" s="75"/>
      <c r="D167" s="75"/>
      <c r="E167" s="75"/>
      <c r="F167" s="79"/>
      <c r="G167" s="75"/>
      <c r="H167" s="75"/>
      <c r="I167" s="58"/>
      <c r="J167" s="58"/>
      <c r="K167" s="58"/>
      <c r="L167" s="58"/>
      <c r="M167" s="58"/>
      <c r="N167" s="80"/>
    </row>
    <row r="168" spans="1:14" ht="15" thickBot="1">
      <c r="A168" s="56"/>
      <c r="B168" s="81" t="s">
        <v>53</v>
      </c>
      <c r="C168" s="128" t="s">
        <v>22</v>
      </c>
      <c r="D168" s="128"/>
      <c r="E168" s="59"/>
      <c r="F168" s="110" t="s">
        <v>54</v>
      </c>
      <c r="G168" s="129" t="s">
        <v>11</v>
      </c>
      <c r="H168" s="129"/>
      <c r="I168" s="129"/>
      <c r="J168" s="129"/>
      <c r="K168" s="129"/>
      <c r="L168" s="129"/>
      <c r="M168" s="129"/>
      <c r="N168" s="130"/>
    </row>
    <row r="169" spans="1:14">
      <c r="A169" s="56"/>
      <c r="B169" s="82" t="s">
        <v>55</v>
      </c>
      <c r="C169" s="131" t="s">
        <v>201</v>
      </c>
      <c r="D169" s="131"/>
      <c r="E169" s="60"/>
      <c r="F169" s="83" t="s">
        <v>56</v>
      </c>
      <c r="G169" s="132" t="s">
        <v>205</v>
      </c>
      <c r="H169" s="132"/>
      <c r="I169" s="132"/>
      <c r="J169" s="132"/>
      <c r="K169" s="132"/>
      <c r="L169" s="132"/>
      <c r="M169" s="132"/>
      <c r="N169" s="133"/>
    </row>
    <row r="170" spans="1:14">
      <c r="A170" s="56"/>
      <c r="B170" s="84" t="s">
        <v>57</v>
      </c>
      <c r="C170" s="111" t="s">
        <v>161</v>
      </c>
      <c r="D170" s="111"/>
      <c r="E170" s="60"/>
      <c r="F170" s="61" t="s">
        <v>58</v>
      </c>
      <c r="G170" s="112"/>
      <c r="H170" s="112"/>
      <c r="I170" s="112"/>
      <c r="J170" s="112"/>
      <c r="K170" s="112"/>
      <c r="L170" s="112"/>
      <c r="M170" s="112"/>
      <c r="N170" s="113"/>
    </row>
    <row r="171" spans="1:14">
      <c r="A171" s="56"/>
      <c r="B171" s="84" t="s">
        <v>59</v>
      </c>
      <c r="C171" s="111" t="s">
        <v>160</v>
      </c>
      <c r="D171" s="111"/>
      <c r="E171" s="60"/>
      <c r="F171" s="62" t="s">
        <v>60</v>
      </c>
      <c r="G171" s="112" t="s">
        <v>206</v>
      </c>
      <c r="H171" s="112"/>
      <c r="I171" s="112"/>
      <c r="J171" s="112"/>
      <c r="K171" s="112"/>
      <c r="L171" s="112"/>
      <c r="M171" s="112"/>
      <c r="N171" s="113"/>
    </row>
    <row r="172" spans="1:14">
      <c r="A172" s="56"/>
      <c r="B172" s="76"/>
      <c r="C172" s="75"/>
      <c r="D172" s="75"/>
      <c r="E172" s="75"/>
      <c r="F172" s="79"/>
      <c r="G172" s="79"/>
      <c r="H172" s="79"/>
      <c r="I172" s="79"/>
      <c r="J172" s="75"/>
      <c r="K172" s="75"/>
      <c r="L172" s="75"/>
      <c r="M172" s="85"/>
      <c r="N172" s="86"/>
    </row>
    <row r="173" spans="1:14">
      <c r="A173" s="56"/>
      <c r="B173" s="100" t="s">
        <v>61</v>
      </c>
      <c r="C173" s="75"/>
      <c r="D173" s="75"/>
      <c r="E173" s="75"/>
      <c r="F173" s="61">
        <v>1</v>
      </c>
      <c r="G173" s="61">
        <v>2</v>
      </c>
      <c r="H173" s="61">
        <v>3</v>
      </c>
      <c r="I173" s="61">
        <v>4</v>
      </c>
      <c r="J173" s="61">
        <v>5</v>
      </c>
      <c r="K173" s="114" t="s">
        <v>2</v>
      </c>
      <c r="L173" s="114"/>
      <c r="M173" s="61" t="s">
        <v>62</v>
      </c>
      <c r="N173" s="87" t="s">
        <v>63</v>
      </c>
    </row>
    <row r="174" spans="1:14">
      <c r="A174" s="56"/>
      <c r="B174" s="88" t="s">
        <v>64</v>
      </c>
      <c r="C174" s="63" t="str">
        <f>IF(C169&gt;"",C169,"")</f>
        <v>Kiviluoto Oiva</v>
      </c>
      <c r="D174" s="63" t="str">
        <f>IF(G169&gt;"",G169,"")</f>
        <v>Nissinen Jaakko</v>
      </c>
      <c r="E174" s="64"/>
      <c r="F174" s="65">
        <v>-6</v>
      </c>
      <c r="G174" s="65">
        <v>-2</v>
      </c>
      <c r="H174" s="65">
        <v>-1</v>
      </c>
      <c r="I174" s="65"/>
      <c r="J174" s="65"/>
      <c r="K174" s="66">
        <f>IF(ISBLANK(F174),"",COUNTIF(F174:J174,"&gt;=0"))</f>
        <v>0</v>
      </c>
      <c r="L174" s="66">
        <f>IF(ISBLANK(F174),"",(IF(LEFT(F174,1)="-",1,0)+IF(LEFT(G174,1)="-",1,0)+IF(LEFT(H174,1)="-",1,0)+IF(LEFT(I174,1)="-",1,0)+IF(LEFT(J174,1)="-",1,0)))</f>
        <v>3</v>
      </c>
      <c r="M174" s="67" t="str">
        <f t="shared" ref="M174:N178" si="7">IF(K174=3,1,"")</f>
        <v/>
      </c>
      <c r="N174" s="67">
        <f t="shared" si="7"/>
        <v>1</v>
      </c>
    </row>
    <row r="175" spans="1:14">
      <c r="A175" s="56"/>
      <c r="B175" s="88" t="s">
        <v>65</v>
      </c>
      <c r="C175" s="63" t="str">
        <f>IF(C170&gt;"",C170,"")</f>
        <v>Korkiavuori Aatu</v>
      </c>
      <c r="D175" s="63" t="str">
        <f>IF(G170&gt;"",G170,"")</f>
        <v/>
      </c>
      <c r="E175" s="64"/>
      <c r="F175" s="65">
        <v>0</v>
      </c>
      <c r="G175" s="65">
        <v>0</v>
      </c>
      <c r="H175" s="65">
        <v>0</v>
      </c>
      <c r="I175" s="65"/>
      <c r="J175" s="65"/>
      <c r="K175" s="66">
        <f>IF(ISBLANK(F175),"",COUNTIF(F175:J175,"&gt;=0"))</f>
        <v>3</v>
      </c>
      <c r="L175" s="66">
        <f>IF(ISBLANK(F175),"",(IF(LEFT(F175,1)="-",1,0)+IF(LEFT(G175,1)="-",1,0)+IF(LEFT(H175,1)="-",1,0)+IF(LEFT(I175,1)="-",1,0)+IF(LEFT(J175,1)="-",1,0)))</f>
        <v>0</v>
      </c>
      <c r="M175" s="67">
        <f t="shared" si="7"/>
        <v>1</v>
      </c>
      <c r="N175" s="67" t="str">
        <f t="shared" si="7"/>
        <v/>
      </c>
    </row>
    <row r="176" spans="1:14">
      <c r="A176" s="56"/>
      <c r="B176" s="88" t="s">
        <v>66</v>
      </c>
      <c r="C176" s="63" t="str">
        <f>IF(C171&gt;"",C171,"")</f>
        <v>Ylinen Aki</v>
      </c>
      <c r="D176" s="63" t="str">
        <f>IF(G171&gt;"",G171,"")</f>
        <v>Lehtosaari Luka</v>
      </c>
      <c r="E176" s="64"/>
      <c r="F176" s="65">
        <v>-7</v>
      </c>
      <c r="G176" s="65">
        <v>-14</v>
      </c>
      <c r="H176" s="65">
        <v>-6</v>
      </c>
      <c r="I176" s="65"/>
      <c r="J176" s="65"/>
      <c r="K176" s="66">
        <f>IF(ISBLANK(F176),"",COUNTIF(F176:J176,"&gt;=0"))</f>
        <v>0</v>
      </c>
      <c r="L176" s="66">
        <f>IF(ISBLANK(F176),"",(IF(LEFT(F176,1)="-",1,0)+IF(LEFT(G176,1)="-",1,0)+IF(LEFT(H176,1)="-",1,0)+IF(LEFT(I176,1)="-",1,0)+IF(LEFT(J176,1)="-",1,0)))</f>
        <v>3</v>
      </c>
      <c r="M176" s="67" t="str">
        <f t="shared" si="7"/>
        <v/>
      </c>
      <c r="N176" s="67">
        <f t="shared" si="7"/>
        <v>1</v>
      </c>
    </row>
    <row r="177" spans="1:14">
      <c r="A177" s="56"/>
      <c r="B177" s="88" t="s">
        <v>67</v>
      </c>
      <c r="C177" s="63" t="str">
        <f>IF(C169&gt;"",C169,"")</f>
        <v>Kiviluoto Oiva</v>
      </c>
      <c r="D177" s="63" t="str">
        <f>IF(G170&gt;"",G170,"")</f>
        <v/>
      </c>
      <c r="E177" s="64"/>
      <c r="F177" s="65">
        <v>0</v>
      </c>
      <c r="G177" s="65">
        <v>0</v>
      </c>
      <c r="H177" s="65">
        <v>0</v>
      </c>
      <c r="I177" s="65"/>
      <c r="J177" s="65"/>
      <c r="K177" s="66">
        <f>IF(ISBLANK(F177),"",COUNTIF(F177:J177,"&gt;=0"))</f>
        <v>3</v>
      </c>
      <c r="L177" s="66">
        <f>IF(ISBLANK(F177),"",(IF(LEFT(F177,1)="-",1,0)+IF(LEFT(G177,1)="-",1,0)+IF(LEFT(H177,1)="-",1,0)+IF(LEFT(I177,1)="-",1,0)+IF(LEFT(J177,1)="-",1,0)))</f>
        <v>0</v>
      </c>
      <c r="M177" s="67">
        <f t="shared" si="7"/>
        <v>1</v>
      </c>
      <c r="N177" s="67" t="str">
        <f t="shared" si="7"/>
        <v/>
      </c>
    </row>
    <row r="178" spans="1:14">
      <c r="A178" s="56"/>
      <c r="B178" s="88" t="s">
        <v>68</v>
      </c>
      <c r="C178" s="63" t="str">
        <f>IF(C170&gt;"",C170,"")</f>
        <v>Korkiavuori Aatu</v>
      </c>
      <c r="D178" s="63" t="str">
        <f>IF(G169&gt;"",G169,"")</f>
        <v>Nissinen Jaakko</v>
      </c>
      <c r="E178" s="64"/>
      <c r="F178" s="65">
        <v>-6</v>
      </c>
      <c r="G178" s="65">
        <v>-3</v>
      </c>
      <c r="H178" s="65">
        <v>-1</v>
      </c>
      <c r="I178" s="65"/>
      <c r="J178" s="65"/>
      <c r="K178" s="66">
        <f>IF(ISBLANK(F178),"",COUNTIF(F178:J178,"&gt;=0"))</f>
        <v>0</v>
      </c>
      <c r="L178" s="66">
        <f>IF(ISBLANK(F178),"",(IF(LEFT(F178,1)="-",1,0)+IF(LEFT(G178,1)="-",1,0)+IF(LEFT(H178,1)="-",1,0)+IF(LEFT(I178,1)="-",1,0)+IF(LEFT(J178,1)="-",1,0)))</f>
        <v>3</v>
      </c>
      <c r="M178" s="67" t="str">
        <f t="shared" si="7"/>
        <v/>
      </c>
      <c r="N178" s="67">
        <f t="shared" si="7"/>
        <v>1</v>
      </c>
    </row>
    <row r="179" spans="1:14">
      <c r="A179" s="56"/>
      <c r="B179" s="76"/>
      <c r="C179" s="75"/>
      <c r="D179" s="75"/>
      <c r="E179" s="75"/>
      <c r="F179" s="75"/>
      <c r="G179" s="75"/>
      <c r="H179" s="75"/>
      <c r="I179" s="115" t="s">
        <v>24</v>
      </c>
      <c r="J179" s="115"/>
      <c r="K179" s="68">
        <f>SUM(K174:K178)</f>
        <v>6</v>
      </c>
      <c r="L179" s="68">
        <f>SUM(L174:L178)</f>
        <v>9</v>
      </c>
      <c r="M179" s="68">
        <f>SUM(M174:M178)</f>
        <v>2</v>
      </c>
      <c r="N179" s="89">
        <f>SUM(N174:N178)</f>
        <v>3</v>
      </c>
    </row>
    <row r="180" spans="1:14">
      <c r="A180" s="56"/>
      <c r="B180" s="76" t="s">
        <v>69</v>
      </c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86"/>
    </row>
    <row r="181" spans="1:14">
      <c r="A181" s="56"/>
      <c r="B181" s="76" t="s">
        <v>70</v>
      </c>
      <c r="C181" s="75"/>
      <c r="D181" s="75" t="s">
        <v>71</v>
      </c>
      <c r="E181" s="75"/>
      <c r="F181" s="75"/>
      <c r="G181" s="75" t="s">
        <v>6</v>
      </c>
      <c r="H181" s="75"/>
      <c r="I181" s="75"/>
      <c r="J181" s="75" t="s">
        <v>72</v>
      </c>
      <c r="K181" s="75"/>
      <c r="L181" s="75"/>
      <c r="M181" s="75"/>
      <c r="N181" s="86"/>
    </row>
    <row r="182" spans="1:14" ht="15" thickBot="1">
      <c r="A182" s="56"/>
      <c r="B182" s="76"/>
      <c r="C182" s="75"/>
      <c r="D182" s="75"/>
      <c r="E182" s="75"/>
      <c r="F182" s="75"/>
      <c r="G182" s="75"/>
      <c r="H182" s="75"/>
      <c r="I182" s="75"/>
      <c r="J182" s="116" t="str">
        <f>IF(M179=3,C168,IF(N179=3,G168,""))</f>
        <v>TIP-70 2</v>
      </c>
      <c r="K182" s="116"/>
      <c r="L182" s="116"/>
      <c r="M182" s="116"/>
      <c r="N182" s="117"/>
    </row>
    <row r="183" spans="1:14">
      <c r="A183" s="56"/>
      <c r="B183" s="118" t="s">
        <v>77</v>
      </c>
      <c r="C183" s="119"/>
      <c r="D183" s="119"/>
      <c r="E183" s="119"/>
      <c r="F183" s="119"/>
      <c r="G183" s="119"/>
      <c r="H183" s="119"/>
      <c r="I183" s="119"/>
      <c r="J183" s="119"/>
      <c r="K183" s="119"/>
      <c r="L183" s="119"/>
      <c r="M183" s="119"/>
      <c r="N183" s="120"/>
    </row>
    <row r="184" spans="1:14">
      <c r="A184" s="56"/>
      <c r="B184" s="121"/>
      <c r="C184" s="122"/>
      <c r="D184" s="122"/>
      <c r="E184" s="122"/>
      <c r="F184" s="122"/>
      <c r="G184" s="122"/>
      <c r="H184" s="122"/>
      <c r="I184" s="122"/>
      <c r="J184" s="122"/>
      <c r="K184" s="122"/>
      <c r="L184" s="122"/>
      <c r="M184" s="122"/>
      <c r="N184" s="123"/>
    </row>
    <row r="185" spans="1:14">
      <c r="A185" s="56"/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</row>
    <row r="186" spans="1:14">
      <c r="A186" s="56"/>
      <c r="B186" s="70"/>
      <c r="C186" s="71"/>
      <c r="D186" s="71"/>
      <c r="E186" s="71"/>
      <c r="F186" s="134" t="s">
        <v>48</v>
      </c>
      <c r="G186" s="134"/>
      <c r="H186" s="135" t="s">
        <v>18</v>
      </c>
      <c r="I186" s="135"/>
      <c r="J186" s="135"/>
      <c r="K186" s="135"/>
      <c r="L186" s="135"/>
      <c r="M186" s="135"/>
      <c r="N186" s="136"/>
    </row>
    <row r="187" spans="1:14">
      <c r="A187" s="56"/>
      <c r="B187" s="72"/>
      <c r="C187" s="73" t="s">
        <v>73</v>
      </c>
      <c r="D187" s="74"/>
      <c r="E187" s="75"/>
      <c r="F187" s="137" t="s">
        <v>49</v>
      </c>
      <c r="G187" s="137"/>
      <c r="H187" s="138" t="s">
        <v>5</v>
      </c>
      <c r="I187" s="138"/>
      <c r="J187" s="138"/>
      <c r="K187" s="138"/>
      <c r="L187" s="138"/>
      <c r="M187" s="138"/>
      <c r="N187" s="139"/>
    </row>
    <row r="188" spans="1:14">
      <c r="A188" s="56"/>
      <c r="B188" s="76"/>
      <c r="C188" s="77"/>
      <c r="D188" s="75"/>
      <c r="E188" s="75"/>
      <c r="F188" s="137" t="s">
        <v>50</v>
      </c>
      <c r="G188" s="137"/>
      <c r="H188" s="140" t="s">
        <v>119</v>
      </c>
      <c r="I188" s="140"/>
      <c r="J188" s="140"/>
      <c r="K188" s="140"/>
      <c r="L188" s="140"/>
      <c r="M188" s="140"/>
      <c r="N188" s="141"/>
    </row>
    <row r="189" spans="1:14" ht="15" thickBot="1">
      <c r="A189" s="56"/>
      <c r="B189" s="72"/>
      <c r="C189" s="74"/>
      <c r="D189" s="75"/>
      <c r="E189" s="75"/>
      <c r="F189" s="124" t="s">
        <v>51</v>
      </c>
      <c r="G189" s="124"/>
      <c r="H189" s="125">
        <v>45003</v>
      </c>
      <c r="I189" s="125"/>
      <c r="J189" s="125"/>
      <c r="K189" s="69" t="s">
        <v>52</v>
      </c>
      <c r="L189" s="126"/>
      <c r="M189" s="126"/>
      <c r="N189" s="127"/>
    </row>
    <row r="190" spans="1:14" ht="15" thickTop="1">
      <c r="A190" s="56"/>
      <c r="B190" s="78"/>
      <c r="C190" s="75"/>
      <c r="D190" s="75"/>
      <c r="E190" s="75"/>
      <c r="F190" s="79"/>
      <c r="G190" s="75"/>
      <c r="H190" s="75"/>
      <c r="I190" s="58"/>
      <c r="J190" s="58"/>
      <c r="K190" s="58"/>
      <c r="L190" s="58"/>
      <c r="M190" s="58"/>
      <c r="N190" s="80"/>
    </row>
    <row r="191" spans="1:14" ht="15" thickBot="1">
      <c r="A191" s="56"/>
      <c r="B191" s="81" t="s">
        <v>53</v>
      </c>
      <c r="C191" s="128" t="s">
        <v>32</v>
      </c>
      <c r="D191" s="128"/>
      <c r="E191" s="59"/>
      <c r="F191" s="110" t="s">
        <v>54</v>
      </c>
      <c r="G191" s="129" t="s">
        <v>11</v>
      </c>
      <c r="H191" s="129"/>
      <c r="I191" s="129"/>
      <c r="J191" s="129"/>
      <c r="K191" s="129"/>
      <c r="L191" s="129"/>
      <c r="M191" s="129"/>
      <c r="N191" s="130"/>
    </row>
    <row r="192" spans="1:14">
      <c r="A192" s="56"/>
      <c r="B192" s="82" t="s">
        <v>55</v>
      </c>
      <c r="C192" s="131" t="s">
        <v>139</v>
      </c>
      <c r="D192" s="131"/>
      <c r="E192" s="60"/>
      <c r="F192" s="83" t="s">
        <v>56</v>
      </c>
      <c r="G192" s="132" t="s">
        <v>205</v>
      </c>
      <c r="H192" s="132"/>
      <c r="I192" s="132"/>
      <c r="J192" s="132"/>
      <c r="K192" s="132"/>
      <c r="L192" s="132"/>
      <c r="M192" s="132"/>
      <c r="N192" s="133"/>
    </row>
    <row r="193" spans="1:14">
      <c r="A193" s="56"/>
      <c r="B193" s="84" t="s">
        <v>57</v>
      </c>
      <c r="C193" s="111" t="s">
        <v>141</v>
      </c>
      <c r="D193" s="111"/>
      <c r="E193" s="60"/>
      <c r="F193" s="61" t="s">
        <v>58</v>
      </c>
      <c r="G193" s="112"/>
      <c r="H193" s="112"/>
      <c r="I193" s="112"/>
      <c r="J193" s="112"/>
      <c r="K193" s="112"/>
      <c r="L193" s="112"/>
      <c r="M193" s="112"/>
      <c r="N193" s="113"/>
    </row>
    <row r="194" spans="1:14">
      <c r="A194" s="56"/>
      <c r="B194" s="84" t="s">
        <v>59</v>
      </c>
      <c r="C194" s="111" t="s">
        <v>140</v>
      </c>
      <c r="D194" s="111"/>
      <c r="E194" s="60"/>
      <c r="F194" s="62" t="s">
        <v>60</v>
      </c>
      <c r="G194" s="112" t="s">
        <v>206</v>
      </c>
      <c r="H194" s="112"/>
      <c r="I194" s="112"/>
      <c r="J194" s="112"/>
      <c r="K194" s="112"/>
      <c r="L194" s="112"/>
      <c r="M194" s="112"/>
      <c r="N194" s="113"/>
    </row>
    <row r="195" spans="1:14">
      <c r="A195" s="56"/>
      <c r="B195" s="76"/>
      <c r="C195" s="75"/>
      <c r="D195" s="75"/>
      <c r="E195" s="75"/>
      <c r="F195" s="79"/>
      <c r="G195" s="79"/>
      <c r="H195" s="79"/>
      <c r="I195" s="79"/>
      <c r="J195" s="75"/>
      <c r="K195" s="75"/>
      <c r="L195" s="75"/>
      <c r="M195" s="85"/>
      <c r="N195" s="86"/>
    </row>
    <row r="196" spans="1:14">
      <c r="A196" s="56"/>
      <c r="B196" s="100" t="s">
        <v>61</v>
      </c>
      <c r="C196" s="75"/>
      <c r="D196" s="75"/>
      <c r="E196" s="75"/>
      <c r="F196" s="61">
        <v>1</v>
      </c>
      <c r="G196" s="61">
        <v>2</v>
      </c>
      <c r="H196" s="61">
        <v>3</v>
      </c>
      <c r="I196" s="61">
        <v>4</v>
      </c>
      <c r="J196" s="61">
        <v>5</v>
      </c>
      <c r="K196" s="114" t="s">
        <v>2</v>
      </c>
      <c r="L196" s="114"/>
      <c r="M196" s="61" t="s">
        <v>62</v>
      </c>
      <c r="N196" s="87" t="s">
        <v>63</v>
      </c>
    </row>
    <row r="197" spans="1:14">
      <c r="A197" s="56"/>
      <c r="B197" s="88" t="s">
        <v>64</v>
      </c>
      <c r="C197" s="63" t="str">
        <f>IF(C192&gt;"",C192,"")</f>
        <v>Kokkonen Noel</v>
      </c>
      <c r="D197" s="63" t="str">
        <f>IF(G192&gt;"",G192,"")</f>
        <v>Nissinen Jaakko</v>
      </c>
      <c r="E197" s="64"/>
      <c r="F197" s="65">
        <v>-5</v>
      </c>
      <c r="G197" s="65">
        <v>7</v>
      </c>
      <c r="H197" s="65">
        <v>-6</v>
      </c>
      <c r="I197" s="65">
        <v>-8</v>
      </c>
      <c r="J197" s="65"/>
      <c r="K197" s="66">
        <f>IF(ISBLANK(F197),"",COUNTIF(F197:J197,"&gt;=0"))</f>
        <v>1</v>
      </c>
      <c r="L197" s="66">
        <f>IF(ISBLANK(F197),"",(IF(LEFT(F197,1)="-",1,0)+IF(LEFT(G197,1)="-",1,0)+IF(LEFT(H197,1)="-",1,0)+IF(LEFT(I197,1)="-",1,0)+IF(LEFT(J197,1)="-",1,0)))</f>
        <v>3</v>
      </c>
      <c r="M197" s="67" t="str">
        <f t="shared" ref="M197:N201" si="8">IF(K197=3,1,"")</f>
        <v/>
      </c>
      <c r="N197" s="67">
        <f t="shared" si="8"/>
        <v>1</v>
      </c>
    </row>
    <row r="198" spans="1:14">
      <c r="A198" s="56"/>
      <c r="B198" s="88" t="s">
        <v>65</v>
      </c>
      <c r="C198" s="63" t="str">
        <f>IF(C193&gt;"",C193,"")</f>
        <v>Leppänen Konsta</v>
      </c>
      <c r="D198" s="63" t="str">
        <f>IF(G193&gt;"",G193,"")</f>
        <v/>
      </c>
      <c r="E198" s="64"/>
      <c r="F198" s="65">
        <v>0</v>
      </c>
      <c r="G198" s="65">
        <v>0</v>
      </c>
      <c r="H198" s="65">
        <v>0</v>
      </c>
      <c r="I198" s="65"/>
      <c r="J198" s="65"/>
      <c r="K198" s="66">
        <f>IF(ISBLANK(F198),"",COUNTIF(F198:J198,"&gt;=0"))</f>
        <v>3</v>
      </c>
      <c r="L198" s="66">
        <f>IF(ISBLANK(F198),"",(IF(LEFT(F198,1)="-",1,0)+IF(LEFT(G198,1)="-",1,0)+IF(LEFT(H198,1)="-",1,0)+IF(LEFT(I198,1)="-",1,0)+IF(LEFT(J198,1)="-",1,0)))</f>
        <v>0</v>
      </c>
      <c r="M198" s="67">
        <f t="shared" si="8"/>
        <v>1</v>
      </c>
      <c r="N198" s="67" t="str">
        <f t="shared" si="8"/>
        <v/>
      </c>
    </row>
    <row r="199" spans="1:14">
      <c r="A199" s="56"/>
      <c r="B199" s="88" t="s">
        <v>66</v>
      </c>
      <c r="C199" s="63" t="str">
        <f>IF(C194&gt;"",C194,"")</f>
        <v>Niskanen Samu</v>
      </c>
      <c r="D199" s="63" t="str">
        <f>IF(G194&gt;"",G194,"")</f>
        <v>Lehtosaari Luka</v>
      </c>
      <c r="E199" s="64"/>
      <c r="F199" s="65">
        <v>4</v>
      </c>
      <c r="G199" s="65">
        <v>4</v>
      </c>
      <c r="H199" s="65">
        <v>0</v>
      </c>
      <c r="I199" s="65"/>
      <c r="J199" s="65"/>
      <c r="K199" s="66">
        <f>IF(ISBLANK(F199),"",COUNTIF(F199:J199,"&gt;=0"))</f>
        <v>3</v>
      </c>
      <c r="L199" s="66">
        <f>IF(ISBLANK(F199),"",(IF(LEFT(F199,1)="-",1,0)+IF(LEFT(G199,1)="-",1,0)+IF(LEFT(H199,1)="-",1,0)+IF(LEFT(I199,1)="-",1,0)+IF(LEFT(J199,1)="-",1,0)))</f>
        <v>0</v>
      </c>
      <c r="M199" s="67">
        <f t="shared" si="8"/>
        <v>1</v>
      </c>
      <c r="N199" s="67" t="str">
        <f t="shared" si="8"/>
        <v/>
      </c>
    </row>
    <row r="200" spans="1:14">
      <c r="A200" s="56"/>
      <c r="B200" s="88" t="s">
        <v>67</v>
      </c>
      <c r="C200" s="63" t="str">
        <f>IF(C192&gt;"",C192,"")</f>
        <v>Kokkonen Noel</v>
      </c>
      <c r="D200" s="63" t="str">
        <f>IF(G193&gt;"",G193,"")</f>
        <v/>
      </c>
      <c r="E200" s="64"/>
      <c r="F200" s="65">
        <v>0</v>
      </c>
      <c r="G200" s="65">
        <v>0</v>
      </c>
      <c r="H200" s="65">
        <v>0</v>
      </c>
      <c r="I200" s="65"/>
      <c r="J200" s="65"/>
      <c r="K200" s="66">
        <f>IF(ISBLANK(F200),"",COUNTIF(F200:J200,"&gt;=0"))</f>
        <v>3</v>
      </c>
      <c r="L200" s="66">
        <f>IF(ISBLANK(F200),"",(IF(LEFT(F200,1)="-",1,0)+IF(LEFT(G200,1)="-",1,0)+IF(LEFT(H200,1)="-",1,0)+IF(LEFT(I200,1)="-",1,0)+IF(LEFT(J200,1)="-",1,0)))</f>
        <v>0</v>
      </c>
      <c r="M200" s="67">
        <f t="shared" si="8"/>
        <v>1</v>
      </c>
      <c r="N200" s="67" t="str">
        <f t="shared" si="8"/>
        <v/>
      </c>
    </row>
    <row r="201" spans="1:14">
      <c r="A201" s="56"/>
      <c r="B201" s="88" t="s">
        <v>68</v>
      </c>
      <c r="C201" s="63" t="str">
        <f>IF(C193&gt;"",C193,"")</f>
        <v>Leppänen Konsta</v>
      </c>
      <c r="D201" s="63" t="str">
        <f>IF(G192&gt;"",G192,"")</f>
        <v>Nissinen Jaakko</v>
      </c>
      <c r="E201" s="64"/>
      <c r="F201" s="65"/>
      <c r="G201" s="65"/>
      <c r="H201" s="65"/>
      <c r="I201" s="65"/>
      <c r="J201" s="65"/>
      <c r="K201" s="66" t="str">
        <f>IF(ISBLANK(F201),"",COUNTIF(F201:J201,"&gt;=0"))</f>
        <v/>
      </c>
      <c r="L201" s="66" t="str">
        <f>IF(ISBLANK(F201),"",(IF(LEFT(F201,1)="-",1,0)+IF(LEFT(G201,1)="-",1,0)+IF(LEFT(H201,1)="-",1,0)+IF(LEFT(I201,1)="-",1,0)+IF(LEFT(J201,1)="-",1,0)))</f>
        <v/>
      </c>
      <c r="M201" s="67" t="str">
        <f t="shared" si="8"/>
        <v/>
      </c>
      <c r="N201" s="67" t="str">
        <f t="shared" si="8"/>
        <v/>
      </c>
    </row>
    <row r="202" spans="1:14">
      <c r="A202" s="56"/>
      <c r="B202" s="76"/>
      <c r="C202" s="75"/>
      <c r="D202" s="75"/>
      <c r="E202" s="75"/>
      <c r="F202" s="75"/>
      <c r="G202" s="75"/>
      <c r="H202" s="75"/>
      <c r="I202" s="115" t="s">
        <v>24</v>
      </c>
      <c r="J202" s="115"/>
      <c r="K202" s="68">
        <f>SUM(K197:K201)</f>
        <v>10</v>
      </c>
      <c r="L202" s="68">
        <f>SUM(L197:L201)</f>
        <v>3</v>
      </c>
      <c r="M202" s="68">
        <f>SUM(M197:M201)</f>
        <v>3</v>
      </c>
      <c r="N202" s="89">
        <f>SUM(N197:N201)</f>
        <v>1</v>
      </c>
    </row>
    <row r="203" spans="1:14">
      <c r="A203" s="56"/>
      <c r="B203" s="76" t="s">
        <v>69</v>
      </c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86"/>
    </row>
    <row r="204" spans="1:14">
      <c r="A204" s="56"/>
      <c r="B204" s="76" t="s">
        <v>70</v>
      </c>
      <c r="C204" s="75"/>
      <c r="D204" s="75" t="s">
        <v>71</v>
      </c>
      <c r="E204" s="75"/>
      <c r="F204" s="75"/>
      <c r="G204" s="75" t="s">
        <v>6</v>
      </c>
      <c r="H204" s="75"/>
      <c r="I204" s="75"/>
      <c r="J204" s="75" t="s">
        <v>72</v>
      </c>
      <c r="K204" s="75"/>
      <c r="L204" s="75"/>
      <c r="M204" s="75"/>
      <c r="N204" s="86"/>
    </row>
    <row r="205" spans="1:14" ht="15" thickBot="1">
      <c r="A205" s="56"/>
      <c r="B205" s="76"/>
      <c r="C205" s="75"/>
      <c r="D205" s="75"/>
      <c r="E205" s="75"/>
      <c r="F205" s="75"/>
      <c r="G205" s="75"/>
      <c r="H205" s="75"/>
      <c r="I205" s="75"/>
      <c r="J205" s="116" t="str">
        <f>IF(M202=3,C191,IF(N202=3,G191,""))</f>
        <v>KuPTS 1</v>
      </c>
      <c r="K205" s="116"/>
      <c r="L205" s="116"/>
      <c r="M205" s="116"/>
      <c r="N205" s="117"/>
    </row>
    <row r="206" spans="1:14">
      <c r="A206" s="56"/>
      <c r="B206" s="118" t="s">
        <v>77</v>
      </c>
      <c r="C206" s="119"/>
      <c r="D206" s="119"/>
      <c r="E206" s="119"/>
      <c r="F206" s="119"/>
      <c r="G206" s="119"/>
      <c r="H206" s="119"/>
      <c r="I206" s="119"/>
      <c r="J206" s="119"/>
      <c r="K206" s="119"/>
      <c r="L206" s="119"/>
      <c r="M206" s="119"/>
      <c r="N206" s="120"/>
    </row>
    <row r="207" spans="1:14">
      <c r="A207" s="56"/>
      <c r="B207" s="121"/>
      <c r="C207" s="122"/>
      <c r="D207" s="122"/>
      <c r="E207" s="122"/>
      <c r="F207" s="122"/>
      <c r="G207" s="122"/>
      <c r="H207" s="122"/>
      <c r="I207" s="122"/>
      <c r="J207" s="122"/>
      <c r="K207" s="122"/>
      <c r="L207" s="122"/>
      <c r="M207" s="122"/>
      <c r="N207" s="123"/>
    </row>
    <row r="208" spans="1:14">
      <c r="A208" s="56"/>
      <c r="B208" s="56"/>
      <c r="C208" s="56"/>
      <c r="D208" s="56"/>
      <c r="E208" s="56"/>
      <c r="F208" s="56"/>
      <c r="G208" s="56"/>
      <c r="H208" s="56"/>
      <c r="I208" s="56"/>
      <c r="J208" s="56"/>
      <c r="K208" s="56"/>
      <c r="L208" s="56"/>
      <c r="M208" s="56"/>
      <c r="N208" s="56"/>
    </row>
    <row r="209" spans="1:14">
      <c r="A209" s="56"/>
      <c r="B209" s="70"/>
      <c r="C209" s="71"/>
      <c r="D209" s="71"/>
      <c r="E209" s="71"/>
      <c r="F209" s="134" t="s">
        <v>48</v>
      </c>
      <c r="G209" s="134"/>
      <c r="H209" s="135" t="s">
        <v>18</v>
      </c>
      <c r="I209" s="135"/>
      <c r="J209" s="135"/>
      <c r="K209" s="135"/>
      <c r="L209" s="135"/>
      <c r="M209" s="135"/>
      <c r="N209" s="136"/>
    </row>
    <row r="210" spans="1:14">
      <c r="A210" s="56"/>
      <c r="B210" s="72"/>
      <c r="C210" s="73" t="s">
        <v>73</v>
      </c>
      <c r="D210" s="74"/>
      <c r="E210" s="75"/>
      <c r="F210" s="137" t="s">
        <v>49</v>
      </c>
      <c r="G210" s="137"/>
      <c r="H210" s="138" t="s">
        <v>5</v>
      </c>
      <c r="I210" s="138"/>
      <c r="J210" s="138"/>
      <c r="K210" s="138"/>
      <c r="L210" s="138"/>
      <c r="M210" s="138"/>
      <c r="N210" s="139"/>
    </row>
    <row r="211" spans="1:14">
      <c r="A211" s="56"/>
      <c r="B211" s="76"/>
      <c r="C211" s="77"/>
      <c r="D211" s="75"/>
      <c r="E211" s="75"/>
      <c r="F211" s="137" t="s">
        <v>50</v>
      </c>
      <c r="G211" s="137"/>
      <c r="H211" s="140" t="s">
        <v>120</v>
      </c>
      <c r="I211" s="140"/>
      <c r="J211" s="140"/>
      <c r="K211" s="140"/>
      <c r="L211" s="140"/>
      <c r="M211" s="140"/>
      <c r="N211" s="141"/>
    </row>
    <row r="212" spans="1:14" ht="15" thickBot="1">
      <c r="A212" s="56"/>
      <c r="B212" s="72"/>
      <c r="C212" s="74"/>
      <c r="D212" s="75"/>
      <c r="E212" s="75"/>
      <c r="F212" s="124" t="s">
        <v>51</v>
      </c>
      <c r="G212" s="124"/>
      <c r="H212" s="125">
        <v>45003</v>
      </c>
      <c r="I212" s="125"/>
      <c r="J212" s="125"/>
      <c r="K212" s="69" t="s">
        <v>52</v>
      </c>
      <c r="L212" s="126"/>
      <c r="M212" s="126"/>
      <c r="N212" s="127"/>
    </row>
    <row r="213" spans="1:14" ht="15" thickTop="1">
      <c r="A213" s="56"/>
      <c r="B213" s="78"/>
      <c r="C213" s="75"/>
      <c r="D213" s="75"/>
      <c r="E213" s="75"/>
      <c r="F213" s="79"/>
      <c r="G213" s="75"/>
      <c r="H213" s="75"/>
      <c r="I213" s="58"/>
      <c r="J213" s="58"/>
      <c r="K213" s="58"/>
      <c r="L213" s="58"/>
      <c r="M213" s="58"/>
      <c r="N213" s="80"/>
    </row>
    <row r="214" spans="1:14" ht="15" thickBot="1">
      <c r="A214" s="56"/>
      <c r="B214" s="81" t="s">
        <v>53</v>
      </c>
      <c r="C214" s="128" t="s">
        <v>37</v>
      </c>
      <c r="D214" s="128"/>
      <c r="E214" s="59"/>
      <c r="F214" s="110" t="s">
        <v>54</v>
      </c>
      <c r="G214" s="129" t="s">
        <v>108</v>
      </c>
      <c r="H214" s="129"/>
      <c r="I214" s="129"/>
      <c r="J214" s="129"/>
      <c r="K214" s="129"/>
      <c r="L214" s="129"/>
      <c r="M214" s="129"/>
      <c r="N214" s="130"/>
    </row>
    <row r="215" spans="1:14">
      <c r="A215" s="56"/>
      <c r="B215" s="82" t="s">
        <v>55</v>
      </c>
      <c r="C215" s="131" t="s">
        <v>190</v>
      </c>
      <c r="D215" s="131"/>
      <c r="E215" s="60"/>
      <c r="F215" s="83" t="s">
        <v>56</v>
      </c>
      <c r="G215" s="132" t="s">
        <v>209</v>
      </c>
      <c r="H215" s="132"/>
      <c r="I215" s="132"/>
      <c r="J215" s="132"/>
      <c r="K215" s="132"/>
      <c r="L215" s="132"/>
      <c r="M215" s="132"/>
      <c r="N215" s="133"/>
    </row>
    <row r="216" spans="1:14">
      <c r="A216" s="56"/>
      <c r="B216" s="84" t="s">
        <v>57</v>
      </c>
      <c r="C216" s="111" t="s">
        <v>174</v>
      </c>
      <c r="D216" s="111"/>
      <c r="E216" s="60"/>
      <c r="F216" s="61" t="s">
        <v>58</v>
      </c>
      <c r="G216" s="112" t="s">
        <v>207</v>
      </c>
      <c r="H216" s="112"/>
      <c r="I216" s="112"/>
      <c r="J216" s="112"/>
      <c r="K216" s="112"/>
      <c r="L216" s="112"/>
      <c r="M216" s="112"/>
      <c r="N216" s="113"/>
    </row>
    <row r="217" spans="1:14">
      <c r="A217" s="56"/>
      <c r="B217" s="84" t="s">
        <v>59</v>
      </c>
      <c r="C217" s="111" t="s">
        <v>175</v>
      </c>
      <c r="D217" s="111"/>
      <c r="E217" s="60"/>
      <c r="F217" s="62" t="s">
        <v>60</v>
      </c>
      <c r="G217" s="112" t="s">
        <v>208</v>
      </c>
      <c r="H217" s="112"/>
      <c r="I217" s="112"/>
      <c r="J217" s="112"/>
      <c r="K217" s="112"/>
      <c r="L217" s="112"/>
      <c r="M217" s="112"/>
      <c r="N217" s="113"/>
    </row>
    <row r="218" spans="1:14">
      <c r="A218" s="56"/>
      <c r="B218" s="76"/>
      <c r="C218" s="75"/>
      <c r="D218" s="75"/>
      <c r="E218" s="75"/>
      <c r="F218" s="79"/>
      <c r="G218" s="79"/>
      <c r="H218" s="79"/>
      <c r="I218" s="79"/>
      <c r="J218" s="75"/>
      <c r="K218" s="75"/>
      <c r="L218" s="75"/>
      <c r="M218" s="85"/>
      <c r="N218" s="86"/>
    </row>
    <row r="219" spans="1:14">
      <c r="A219" s="56"/>
      <c r="B219" s="100" t="s">
        <v>61</v>
      </c>
      <c r="C219" s="75"/>
      <c r="D219" s="75"/>
      <c r="E219" s="75"/>
      <c r="F219" s="61">
        <v>1</v>
      </c>
      <c r="G219" s="61">
        <v>2</v>
      </c>
      <c r="H219" s="61">
        <v>3</v>
      </c>
      <c r="I219" s="61">
        <v>4</v>
      </c>
      <c r="J219" s="61">
        <v>5</v>
      </c>
      <c r="K219" s="114" t="s">
        <v>2</v>
      </c>
      <c r="L219" s="114"/>
      <c r="M219" s="61" t="s">
        <v>62</v>
      </c>
      <c r="N219" s="87" t="s">
        <v>63</v>
      </c>
    </row>
    <row r="220" spans="1:14">
      <c r="A220" s="56"/>
      <c r="B220" s="88" t="s">
        <v>64</v>
      </c>
      <c r="C220" s="63" t="str">
        <f>IF(C215&gt;"",C215,"")</f>
        <v>Oinas Luka</v>
      </c>
      <c r="D220" s="63" t="str">
        <f>IF(G215&gt;"",G215,"")</f>
        <v>Danielsson Alex</v>
      </c>
      <c r="E220" s="64"/>
      <c r="F220" s="65">
        <v>10</v>
      </c>
      <c r="G220" s="65">
        <v>4</v>
      </c>
      <c r="H220" s="65">
        <v>7</v>
      </c>
      <c r="I220" s="65"/>
      <c r="J220" s="65"/>
      <c r="K220" s="66">
        <f>IF(ISBLANK(F220),"",COUNTIF(F220:J220,"&gt;=0"))</f>
        <v>3</v>
      </c>
      <c r="L220" s="66">
        <f>IF(ISBLANK(F220),"",(IF(LEFT(F220,1)="-",1,0)+IF(LEFT(G220,1)="-",1,0)+IF(LEFT(H220,1)="-",1,0)+IF(LEFT(I220,1)="-",1,0)+IF(LEFT(J220,1)="-",1,0)))</f>
        <v>0</v>
      </c>
      <c r="M220" s="67">
        <f t="shared" ref="M220:N224" si="9">IF(K220=3,1,"")</f>
        <v>1</v>
      </c>
      <c r="N220" s="67" t="str">
        <f t="shared" si="9"/>
        <v/>
      </c>
    </row>
    <row r="221" spans="1:14">
      <c r="A221" s="56"/>
      <c r="B221" s="88" t="s">
        <v>65</v>
      </c>
      <c r="C221" s="63" t="str">
        <f>IF(C216&gt;"",C216,"")</f>
        <v>Mäkelä Eetu</v>
      </c>
      <c r="D221" s="63" t="str">
        <f>IF(G216&gt;"",G216,"")</f>
        <v>Sjöholm Jesper</v>
      </c>
      <c r="E221" s="64"/>
      <c r="F221" s="65">
        <v>8</v>
      </c>
      <c r="G221" s="65">
        <v>4</v>
      </c>
      <c r="H221" s="65">
        <v>9</v>
      </c>
      <c r="I221" s="65"/>
      <c r="J221" s="65"/>
      <c r="K221" s="66">
        <f>IF(ISBLANK(F221),"",COUNTIF(F221:J221,"&gt;=0"))</f>
        <v>3</v>
      </c>
      <c r="L221" s="66">
        <f>IF(ISBLANK(F221),"",(IF(LEFT(F221,1)="-",1,0)+IF(LEFT(G221,1)="-",1,0)+IF(LEFT(H221,1)="-",1,0)+IF(LEFT(I221,1)="-",1,0)+IF(LEFT(J221,1)="-",1,0)))</f>
        <v>0</v>
      </c>
      <c r="M221" s="67">
        <f t="shared" si="9"/>
        <v>1</v>
      </c>
      <c r="N221" s="67" t="str">
        <f t="shared" si="9"/>
        <v/>
      </c>
    </row>
    <row r="222" spans="1:14">
      <c r="A222" s="56"/>
      <c r="B222" s="88" t="s">
        <v>66</v>
      </c>
      <c r="C222" s="63" t="str">
        <f>IF(C217&gt;"",C217,"")</f>
        <v>Niemelä Konsta</v>
      </c>
      <c r="D222" s="63" t="str">
        <f>IF(G217&gt;"",G217,"")</f>
        <v>Mattsson Daniel</v>
      </c>
      <c r="E222" s="64"/>
      <c r="F222" s="65">
        <v>9</v>
      </c>
      <c r="G222" s="65">
        <v>6</v>
      </c>
      <c r="H222" s="65">
        <v>10</v>
      </c>
      <c r="I222" s="65"/>
      <c r="J222" s="65"/>
      <c r="K222" s="66">
        <f>IF(ISBLANK(F222),"",COUNTIF(F222:J222,"&gt;=0"))</f>
        <v>3</v>
      </c>
      <c r="L222" s="66">
        <f>IF(ISBLANK(F222),"",(IF(LEFT(F222,1)="-",1,0)+IF(LEFT(G222,1)="-",1,0)+IF(LEFT(H222,1)="-",1,0)+IF(LEFT(I222,1)="-",1,0)+IF(LEFT(J222,1)="-",1,0)))</f>
        <v>0</v>
      </c>
      <c r="M222" s="67">
        <f t="shared" si="9"/>
        <v>1</v>
      </c>
      <c r="N222" s="67" t="str">
        <f t="shared" si="9"/>
        <v/>
      </c>
    </row>
    <row r="223" spans="1:14">
      <c r="A223" s="56"/>
      <c r="B223" s="88" t="s">
        <v>67</v>
      </c>
      <c r="C223" s="63" t="str">
        <f>IF(C215&gt;"",C215,"")</f>
        <v>Oinas Luka</v>
      </c>
      <c r="D223" s="63" t="str">
        <f>IF(G216&gt;"",G216,"")</f>
        <v>Sjöholm Jesper</v>
      </c>
      <c r="E223" s="64"/>
      <c r="F223" s="65"/>
      <c r="G223" s="65"/>
      <c r="H223" s="65"/>
      <c r="I223" s="65"/>
      <c r="J223" s="65"/>
      <c r="K223" s="66" t="str">
        <f>IF(ISBLANK(F223),"",COUNTIF(F223:J223,"&gt;=0"))</f>
        <v/>
      </c>
      <c r="L223" s="66" t="str">
        <f>IF(ISBLANK(F223),"",(IF(LEFT(F223,1)="-",1,0)+IF(LEFT(G223,1)="-",1,0)+IF(LEFT(H223,1)="-",1,0)+IF(LEFT(I223,1)="-",1,0)+IF(LEFT(J223,1)="-",1,0)))</f>
        <v/>
      </c>
      <c r="M223" s="67" t="str">
        <f t="shared" si="9"/>
        <v/>
      </c>
      <c r="N223" s="67" t="str">
        <f t="shared" si="9"/>
        <v/>
      </c>
    </row>
    <row r="224" spans="1:14">
      <c r="A224" s="56"/>
      <c r="B224" s="88" t="s">
        <v>68</v>
      </c>
      <c r="C224" s="63" t="str">
        <f>IF(C216&gt;"",C216,"")</f>
        <v>Mäkelä Eetu</v>
      </c>
      <c r="D224" s="63" t="str">
        <f>IF(G215&gt;"",G215,"")</f>
        <v>Danielsson Alex</v>
      </c>
      <c r="E224" s="64"/>
      <c r="F224" s="65"/>
      <c r="G224" s="65"/>
      <c r="H224" s="65"/>
      <c r="I224" s="65"/>
      <c r="J224" s="65"/>
      <c r="K224" s="66" t="str">
        <f>IF(ISBLANK(F224),"",COUNTIF(F224:J224,"&gt;=0"))</f>
        <v/>
      </c>
      <c r="L224" s="66" t="str">
        <f>IF(ISBLANK(F224),"",(IF(LEFT(F224,1)="-",1,0)+IF(LEFT(G224,1)="-",1,0)+IF(LEFT(H224,1)="-",1,0)+IF(LEFT(I224,1)="-",1,0)+IF(LEFT(J224,1)="-",1,0)))</f>
        <v/>
      </c>
      <c r="M224" s="67" t="str">
        <f t="shared" si="9"/>
        <v/>
      </c>
      <c r="N224" s="67" t="str">
        <f t="shared" si="9"/>
        <v/>
      </c>
    </row>
    <row r="225" spans="1:14">
      <c r="A225" s="56"/>
      <c r="B225" s="76"/>
      <c r="C225" s="75"/>
      <c r="D225" s="75"/>
      <c r="E225" s="75"/>
      <c r="F225" s="75"/>
      <c r="G225" s="75"/>
      <c r="H225" s="75"/>
      <c r="I225" s="115" t="s">
        <v>24</v>
      </c>
      <c r="J225" s="115"/>
      <c r="K225" s="68">
        <f>SUM(K220:K224)</f>
        <v>9</v>
      </c>
      <c r="L225" s="68">
        <f>SUM(L220:L224)</f>
        <v>0</v>
      </c>
      <c r="M225" s="68">
        <f>SUM(M220:M224)</f>
        <v>3</v>
      </c>
      <c r="N225" s="89">
        <f>SUM(N220:N224)</f>
        <v>0</v>
      </c>
    </row>
    <row r="226" spans="1:14">
      <c r="A226" s="56"/>
      <c r="B226" s="76" t="s">
        <v>69</v>
      </c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86"/>
    </row>
    <row r="227" spans="1:14">
      <c r="A227" s="56"/>
      <c r="B227" s="76" t="s">
        <v>70</v>
      </c>
      <c r="C227" s="75"/>
      <c r="D227" s="75" t="s">
        <v>71</v>
      </c>
      <c r="E227" s="75"/>
      <c r="F227" s="75"/>
      <c r="G227" s="75" t="s">
        <v>6</v>
      </c>
      <c r="H227" s="75"/>
      <c r="I227" s="75"/>
      <c r="J227" s="75" t="s">
        <v>72</v>
      </c>
      <c r="K227" s="75"/>
      <c r="L227" s="75"/>
      <c r="M227" s="75"/>
      <c r="N227" s="86"/>
    </row>
    <row r="228" spans="1:14" ht="15" thickBot="1">
      <c r="A228" s="56"/>
      <c r="B228" s="76"/>
      <c r="C228" s="75"/>
      <c r="D228" s="75"/>
      <c r="E228" s="75"/>
      <c r="F228" s="75"/>
      <c r="G228" s="75"/>
      <c r="H228" s="75"/>
      <c r="I228" s="75"/>
      <c r="J228" s="116" t="str">
        <f>IF(M225=3,C214,IF(N225=3,G214,""))</f>
        <v>OPT-86 1</v>
      </c>
      <c r="K228" s="116"/>
      <c r="L228" s="116"/>
      <c r="M228" s="116"/>
      <c r="N228" s="117"/>
    </row>
    <row r="229" spans="1:14">
      <c r="A229" s="56"/>
      <c r="B229" s="118" t="s">
        <v>77</v>
      </c>
      <c r="C229" s="119"/>
      <c r="D229" s="119"/>
      <c r="E229" s="119"/>
      <c r="F229" s="119"/>
      <c r="G229" s="119"/>
      <c r="H229" s="119"/>
      <c r="I229" s="119"/>
      <c r="J229" s="119"/>
      <c r="K229" s="119"/>
      <c r="L229" s="119"/>
      <c r="M229" s="119"/>
      <c r="N229" s="120"/>
    </row>
    <row r="230" spans="1:14">
      <c r="A230" s="56"/>
      <c r="B230" s="121"/>
      <c r="C230" s="122"/>
      <c r="D230" s="122"/>
      <c r="E230" s="122"/>
      <c r="F230" s="122"/>
      <c r="G230" s="122"/>
      <c r="H230" s="122"/>
      <c r="I230" s="122"/>
      <c r="J230" s="122"/>
      <c r="K230" s="122"/>
      <c r="L230" s="122"/>
      <c r="M230" s="122"/>
      <c r="N230" s="123"/>
    </row>
    <row r="231" spans="1:14">
      <c r="A231" s="56"/>
      <c r="B231" s="56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</row>
    <row r="232" spans="1:14">
      <c r="A232" s="56"/>
      <c r="B232" s="70"/>
      <c r="C232" s="71"/>
      <c r="D232" s="71"/>
      <c r="E232" s="71"/>
      <c r="F232" s="134" t="s">
        <v>48</v>
      </c>
      <c r="G232" s="134"/>
      <c r="H232" s="135" t="s">
        <v>18</v>
      </c>
      <c r="I232" s="135"/>
      <c r="J232" s="135"/>
      <c r="K232" s="135"/>
      <c r="L232" s="135"/>
      <c r="M232" s="135"/>
      <c r="N232" s="136"/>
    </row>
    <row r="233" spans="1:14">
      <c r="A233" s="56"/>
      <c r="B233" s="72"/>
      <c r="C233" s="73" t="s">
        <v>73</v>
      </c>
      <c r="D233" s="74"/>
      <c r="E233" s="75"/>
      <c r="F233" s="137" t="s">
        <v>49</v>
      </c>
      <c r="G233" s="137"/>
      <c r="H233" s="138" t="s">
        <v>5</v>
      </c>
      <c r="I233" s="138"/>
      <c r="J233" s="138"/>
      <c r="K233" s="138"/>
      <c r="L233" s="138"/>
      <c r="M233" s="138"/>
      <c r="N233" s="139"/>
    </row>
    <row r="234" spans="1:14">
      <c r="A234" s="56"/>
      <c r="B234" s="76"/>
      <c r="C234" s="77"/>
      <c r="D234" s="75"/>
      <c r="E234" s="75"/>
      <c r="F234" s="137" t="s">
        <v>50</v>
      </c>
      <c r="G234" s="137"/>
      <c r="H234" s="140" t="s">
        <v>120</v>
      </c>
      <c r="I234" s="140"/>
      <c r="J234" s="140"/>
      <c r="K234" s="140"/>
      <c r="L234" s="140"/>
      <c r="M234" s="140"/>
      <c r="N234" s="141"/>
    </row>
    <row r="235" spans="1:14" ht="15" thickBot="1">
      <c r="A235" s="56"/>
      <c r="B235" s="72"/>
      <c r="C235" s="74"/>
      <c r="D235" s="75"/>
      <c r="E235" s="75"/>
      <c r="F235" s="124" t="s">
        <v>51</v>
      </c>
      <c r="G235" s="124"/>
      <c r="H235" s="125">
        <v>45003</v>
      </c>
      <c r="I235" s="125"/>
      <c r="J235" s="125"/>
      <c r="K235" s="69" t="s">
        <v>52</v>
      </c>
      <c r="L235" s="126"/>
      <c r="M235" s="126"/>
      <c r="N235" s="127"/>
    </row>
    <row r="236" spans="1:14" ht="15" thickTop="1">
      <c r="A236" s="56"/>
      <c r="B236" s="78"/>
      <c r="C236" s="75"/>
      <c r="D236" s="75"/>
      <c r="E236" s="75"/>
      <c r="F236" s="79"/>
      <c r="G236" s="75"/>
      <c r="H236" s="75"/>
      <c r="I236" s="58"/>
      <c r="J236" s="58"/>
      <c r="K236" s="58"/>
      <c r="L236" s="58"/>
      <c r="M236" s="58"/>
      <c r="N236" s="80"/>
    </row>
    <row r="237" spans="1:14" ht="15" thickBot="1">
      <c r="A237" s="56"/>
      <c r="B237" s="81" t="s">
        <v>53</v>
      </c>
      <c r="C237" s="128" t="s">
        <v>10</v>
      </c>
      <c r="D237" s="128"/>
      <c r="E237" s="59"/>
      <c r="F237" s="110" t="s">
        <v>54</v>
      </c>
      <c r="G237" s="129" t="s">
        <v>11</v>
      </c>
      <c r="H237" s="129"/>
      <c r="I237" s="129"/>
      <c r="J237" s="129"/>
      <c r="K237" s="129"/>
      <c r="L237" s="129"/>
      <c r="M237" s="129"/>
      <c r="N237" s="130"/>
    </row>
    <row r="238" spans="1:14">
      <c r="A238" s="56"/>
      <c r="B238" s="82" t="s">
        <v>55</v>
      </c>
      <c r="C238" s="131" t="s">
        <v>157</v>
      </c>
      <c r="D238" s="131"/>
      <c r="E238" s="60"/>
      <c r="F238" s="83" t="s">
        <v>56</v>
      </c>
      <c r="G238" s="132" t="s">
        <v>205</v>
      </c>
      <c r="H238" s="132"/>
      <c r="I238" s="132"/>
      <c r="J238" s="132"/>
      <c r="K238" s="132"/>
      <c r="L238" s="132"/>
      <c r="M238" s="132"/>
      <c r="N238" s="133"/>
    </row>
    <row r="239" spans="1:14">
      <c r="A239" s="56"/>
      <c r="B239" s="84" t="s">
        <v>57</v>
      </c>
      <c r="C239" s="111" t="s">
        <v>156</v>
      </c>
      <c r="D239" s="111"/>
      <c r="E239" s="60"/>
      <c r="F239" s="61" t="s">
        <v>58</v>
      </c>
      <c r="G239" s="112"/>
      <c r="H239" s="112"/>
      <c r="I239" s="112"/>
      <c r="J239" s="112"/>
      <c r="K239" s="112"/>
      <c r="L239" s="112"/>
      <c r="M239" s="112"/>
      <c r="N239" s="113"/>
    </row>
    <row r="240" spans="1:14">
      <c r="A240" s="56"/>
      <c r="B240" s="84" t="s">
        <v>59</v>
      </c>
      <c r="C240" s="111" t="s">
        <v>158</v>
      </c>
      <c r="D240" s="111"/>
      <c r="E240" s="60"/>
      <c r="F240" s="62" t="s">
        <v>60</v>
      </c>
      <c r="G240" s="112" t="s">
        <v>206</v>
      </c>
      <c r="H240" s="112"/>
      <c r="I240" s="112"/>
      <c r="J240" s="112"/>
      <c r="K240" s="112"/>
      <c r="L240" s="112"/>
      <c r="M240" s="112"/>
      <c r="N240" s="113"/>
    </row>
    <row r="241" spans="1:14">
      <c r="A241" s="56"/>
      <c r="B241" s="76"/>
      <c r="C241" s="75"/>
      <c r="D241" s="75"/>
      <c r="E241" s="75"/>
      <c r="F241" s="79"/>
      <c r="G241" s="79"/>
      <c r="H241" s="79"/>
      <c r="I241" s="79"/>
      <c r="J241" s="75"/>
      <c r="K241" s="75"/>
      <c r="L241" s="75"/>
      <c r="M241" s="85"/>
      <c r="N241" s="86"/>
    </row>
    <row r="242" spans="1:14">
      <c r="A242" s="56"/>
      <c r="B242" s="100" t="s">
        <v>61</v>
      </c>
      <c r="C242" s="75"/>
      <c r="D242" s="75"/>
      <c r="E242" s="75"/>
      <c r="F242" s="61">
        <v>1</v>
      </c>
      <c r="G242" s="61">
        <v>2</v>
      </c>
      <c r="H242" s="61">
        <v>3</v>
      </c>
      <c r="I242" s="61">
        <v>4</v>
      </c>
      <c r="J242" s="61">
        <v>5</v>
      </c>
      <c r="K242" s="114" t="s">
        <v>2</v>
      </c>
      <c r="L242" s="114"/>
      <c r="M242" s="61" t="s">
        <v>62</v>
      </c>
      <c r="N242" s="87" t="s">
        <v>63</v>
      </c>
    </row>
    <row r="243" spans="1:14">
      <c r="A243" s="56"/>
      <c r="B243" s="88" t="s">
        <v>64</v>
      </c>
      <c r="C243" s="63" t="str">
        <f>IF(C238&gt;"",C238,"")</f>
        <v>Hyttinen Eetu</v>
      </c>
      <c r="D243" s="63" t="str">
        <f>IF(G238&gt;"",G238,"")</f>
        <v>Nissinen Jaakko</v>
      </c>
      <c r="E243" s="64"/>
      <c r="F243" s="65">
        <v>10</v>
      </c>
      <c r="G243" s="65">
        <v>10</v>
      </c>
      <c r="H243" s="65">
        <v>7</v>
      </c>
      <c r="I243" s="65"/>
      <c r="J243" s="65"/>
      <c r="K243" s="66">
        <f>IF(ISBLANK(F243),"",COUNTIF(F243:J243,"&gt;=0"))</f>
        <v>3</v>
      </c>
      <c r="L243" s="66">
        <f>IF(ISBLANK(F243),"",(IF(LEFT(F243,1)="-",1,0)+IF(LEFT(G243,1)="-",1,0)+IF(LEFT(H243,1)="-",1,0)+IF(LEFT(I243,1)="-",1,0)+IF(LEFT(J243,1)="-",1,0)))</f>
        <v>0</v>
      </c>
      <c r="M243" s="67">
        <f t="shared" ref="M243:N247" si="10">IF(K243=3,1,"")</f>
        <v>1</v>
      </c>
      <c r="N243" s="67" t="str">
        <f t="shared" si="10"/>
        <v/>
      </c>
    </row>
    <row r="244" spans="1:14">
      <c r="A244" s="56"/>
      <c r="B244" s="88" t="s">
        <v>65</v>
      </c>
      <c r="C244" s="63" t="str">
        <f>IF(C239&gt;"",C239,"")</f>
        <v>Åvist Aapo</v>
      </c>
      <c r="D244" s="63" t="str">
        <f>IF(G239&gt;"",G239,"")</f>
        <v/>
      </c>
      <c r="E244" s="64"/>
      <c r="F244" s="65">
        <v>0</v>
      </c>
      <c r="G244" s="65">
        <v>0</v>
      </c>
      <c r="H244" s="65">
        <v>0</v>
      </c>
      <c r="I244" s="65"/>
      <c r="J244" s="65"/>
      <c r="K244" s="66">
        <f>IF(ISBLANK(F244),"",COUNTIF(F244:J244,"&gt;=0"))</f>
        <v>3</v>
      </c>
      <c r="L244" s="66">
        <f>IF(ISBLANK(F244),"",(IF(LEFT(F244,1)="-",1,0)+IF(LEFT(G244,1)="-",1,0)+IF(LEFT(H244,1)="-",1,0)+IF(LEFT(I244,1)="-",1,0)+IF(LEFT(J244,1)="-",1,0)))</f>
        <v>0</v>
      </c>
      <c r="M244" s="67">
        <f t="shared" si="10"/>
        <v>1</v>
      </c>
      <c r="N244" s="67" t="str">
        <f t="shared" si="10"/>
        <v/>
      </c>
    </row>
    <row r="245" spans="1:14">
      <c r="A245" s="56"/>
      <c r="B245" s="88" t="s">
        <v>66</v>
      </c>
      <c r="C245" s="63" t="str">
        <f>IF(C240&gt;"",C240,"")</f>
        <v>Lampinen Kaarlo</v>
      </c>
      <c r="D245" s="63" t="str">
        <f>IF(G240&gt;"",G240,"")</f>
        <v>Lehtosaari Luka</v>
      </c>
      <c r="E245" s="64"/>
      <c r="F245" s="65">
        <v>7</v>
      </c>
      <c r="G245" s="65">
        <v>10</v>
      </c>
      <c r="H245" s="65">
        <v>3</v>
      </c>
      <c r="I245" s="65"/>
      <c r="J245" s="65"/>
      <c r="K245" s="66">
        <f>IF(ISBLANK(F245),"",COUNTIF(F245:J245,"&gt;=0"))</f>
        <v>3</v>
      </c>
      <c r="L245" s="66">
        <f>IF(ISBLANK(F245),"",(IF(LEFT(F245,1)="-",1,0)+IF(LEFT(G245,1)="-",1,0)+IF(LEFT(H245,1)="-",1,0)+IF(LEFT(I245,1)="-",1,0)+IF(LEFT(J245,1)="-",1,0)))</f>
        <v>0</v>
      </c>
      <c r="M245" s="67">
        <f t="shared" si="10"/>
        <v>1</v>
      </c>
      <c r="N245" s="67" t="str">
        <f t="shared" si="10"/>
        <v/>
      </c>
    </row>
    <row r="246" spans="1:14">
      <c r="A246" s="56"/>
      <c r="B246" s="88" t="s">
        <v>67</v>
      </c>
      <c r="C246" s="63" t="str">
        <f>IF(C238&gt;"",C238,"")</f>
        <v>Hyttinen Eetu</v>
      </c>
      <c r="D246" s="63" t="str">
        <f>IF(G239&gt;"",G239,"")</f>
        <v/>
      </c>
      <c r="E246" s="64"/>
      <c r="F246" s="65"/>
      <c r="G246" s="65"/>
      <c r="H246" s="65"/>
      <c r="I246" s="65"/>
      <c r="J246" s="65"/>
      <c r="K246" s="66" t="str">
        <f>IF(ISBLANK(F246),"",COUNTIF(F246:J246,"&gt;=0"))</f>
        <v/>
      </c>
      <c r="L246" s="66" t="str">
        <f>IF(ISBLANK(F246),"",(IF(LEFT(F246,1)="-",1,0)+IF(LEFT(G246,1)="-",1,0)+IF(LEFT(H246,1)="-",1,0)+IF(LEFT(I246,1)="-",1,0)+IF(LEFT(J246,1)="-",1,0)))</f>
        <v/>
      </c>
      <c r="M246" s="67" t="str">
        <f t="shared" si="10"/>
        <v/>
      </c>
      <c r="N246" s="67" t="str">
        <f t="shared" si="10"/>
        <v/>
      </c>
    </row>
    <row r="247" spans="1:14">
      <c r="A247" s="56"/>
      <c r="B247" s="88" t="s">
        <v>68</v>
      </c>
      <c r="C247" s="63" t="str">
        <f>IF(C239&gt;"",C239,"")</f>
        <v>Åvist Aapo</v>
      </c>
      <c r="D247" s="63" t="str">
        <f>IF(G238&gt;"",G238,"")</f>
        <v>Nissinen Jaakko</v>
      </c>
      <c r="E247" s="64"/>
      <c r="F247" s="65"/>
      <c r="G247" s="65"/>
      <c r="H247" s="65"/>
      <c r="I247" s="65"/>
      <c r="J247" s="65"/>
      <c r="K247" s="66" t="str">
        <f>IF(ISBLANK(F247),"",COUNTIF(F247:J247,"&gt;=0"))</f>
        <v/>
      </c>
      <c r="L247" s="66" t="str">
        <f>IF(ISBLANK(F247),"",(IF(LEFT(F247,1)="-",1,0)+IF(LEFT(G247,1)="-",1,0)+IF(LEFT(H247,1)="-",1,0)+IF(LEFT(I247,1)="-",1,0)+IF(LEFT(J247,1)="-",1,0)))</f>
        <v/>
      </c>
      <c r="M247" s="67" t="str">
        <f t="shared" si="10"/>
        <v/>
      </c>
      <c r="N247" s="67" t="str">
        <f t="shared" si="10"/>
        <v/>
      </c>
    </row>
    <row r="248" spans="1:14">
      <c r="A248" s="56"/>
      <c r="B248" s="76"/>
      <c r="C248" s="75"/>
      <c r="D248" s="75"/>
      <c r="E248" s="75"/>
      <c r="F248" s="75"/>
      <c r="G248" s="75"/>
      <c r="H248" s="75"/>
      <c r="I248" s="115" t="s">
        <v>24</v>
      </c>
      <c r="J248" s="115"/>
      <c r="K248" s="68">
        <f>SUM(K243:K247)</f>
        <v>9</v>
      </c>
      <c r="L248" s="68">
        <f>SUM(L243:L247)</f>
        <v>0</v>
      </c>
      <c r="M248" s="68">
        <f>SUM(M243:M247)</f>
        <v>3</v>
      </c>
      <c r="N248" s="89">
        <f>SUM(N243:N247)</f>
        <v>0</v>
      </c>
    </row>
    <row r="249" spans="1:14">
      <c r="A249" s="56"/>
      <c r="B249" s="76" t="s">
        <v>69</v>
      </c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86"/>
    </row>
    <row r="250" spans="1:14">
      <c r="A250" s="56"/>
      <c r="B250" s="76" t="s">
        <v>70</v>
      </c>
      <c r="C250" s="75"/>
      <c r="D250" s="75" t="s">
        <v>71</v>
      </c>
      <c r="E250" s="75"/>
      <c r="F250" s="75"/>
      <c r="G250" s="75" t="s">
        <v>6</v>
      </c>
      <c r="H250" s="75"/>
      <c r="I250" s="75"/>
      <c r="J250" s="75" t="s">
        <v>72</v>
      </c>
      <c r="K250" s="75"/>
      <c r="L250" s="75"/>
      <c r="M250" s="75"/>
      <c r="N250" s="86"/>
    </row>
    <row r="251" spans="1:14" ht="15" thickBot="1">
      <c r="A251" s="56"/>
      <c r="B251" s="76"/>
      <c r="C251" s="75"/>
      <c r="D251" s="75"/>
      <c r="E251" s="75"/>
      <c r="F251" s="75"/>
      <c r="G251" s="75"/>
      <c r="H251" s="75"/>
      <c r="I251" s="75"/>
      <c r="J251" s="116" t="str">
        <f>IF(M248=3,C237,IF(N248=3,G237,""))</f>
        <v>OPT-86 2</v>
      </c>
      <c r="K251" s="116"/>
      <c r="L251" s="116"/>
      <c r="M251" s="116"/>
      <c r="N251" s="117"/>
    </row>
    <row r="252" spans="1:14">
      <c r="A252" s="56"/>
      <c r="B252" s="118" t="s">
        <v>77</v>
      </c>
      <c r="C252" s="119"/>
      <c r="D252" s="119"/>
      <c r="E252" s="119"/>
      <c r="F252" s="119"/>
      <c r="G252" s="119"/>
      <c r="H252" s="119"/>
      <c r="I252" s="119"/>
      <c r="J252" s="119"/>
      <c r="K252" s="119"/>
      <c r="L252" s="119"/>
      <c r="M252" s="119"/>
      <c r="N252" s="120"/>
    </row>
    <row r="253" spans="1:14">
      <c r="A253" s="56"/>
      <c r="B253" s="121"/>
      <c r="C253" s="122"/>
      <c r="D253" s="122"/>
      <c r="E253" s="122"/>
      <c r="F253" s="122"/>
      <c r="G253" s="122"/>
      <c r="H253" s="122"/>
      <c r="I253" s="122"/>
      <c r="J253" s="122"/>
      <c r="K253" s="122"/>
      <c r="L253" s="122"/>
      <c r="M253" s="122"/>
      <c r="N253" s="123"/>
    </row>
    <row r="254" spans="1:14">
      <c r="A254" s="56"/>
      <c r="B254" s="56"/>
      <c r="C254" s="56"/>
      <c r="D254" s="56"/>
      <c r="E254" s="56"/>
      <c r="F254" s="56"/>
      <c r="G254" s="56"/>
      <c r="H254" s="56"/>
      <c r="I254" s="56"/>
      <c r="J254" s="56"/>
      <c r="K254" s="56"/>
      <c r="L254" s="56"/>
      <c r="M254" s="56"/>
      <c r="N254" s="56"/>
    </row>
    <row r="255" spans="1:14">
      <c r="A255" s="56"/>
      <c r="B255" s="70"/>
      <c r="C255" s="71"/>
      <c r="D255" s="71"/>
      <c r="E255" s="71"/>
      <c r="F255" s="134" t="s">
        <v>48</v>
      </c>
      <c r="G255" s="134"/>
      <c r="H255" s="135" t="s">
        <v>18</v>
      </c>
      <c r="I255" s="135"/>
      <c r="J255" s="135"/>
      <c r="K255" s="135"/>
      <c r="L255" s="135"/>
      <c r="M255" s="135"/>
      <c r="N255" s="136"/>
    </row>
    <row r="256" spans="1:14">
      <c r="A256" s="56"/>
      <c r="B256" s="72"/>
      <c r="C256" s="73" t="s">
        <v>73</v>
      </c>
      <c r="D256" s="74"/>
      <c r="E256" s="75"/>
      <c r="F256" s="137" t="s">
        <v>49</v>
      </c>
      <c r="G256" s="137"/>
      <c r="H256" s="138" t="s">
        <v>5</v>
      </c>
      <c r="I256" s="138"/>
      <c r="J256" s="138"/>
      <c r="K256" s="138"/>
      <c r="L256" s="138"/>
      <c r="M256" s="138"/>
      <c r="N256" s="139"/>
    </row>
    <row r="257" spans="1:14">
      <c r="A257" s="56"/>
      <c r="B257" s="76"/>
      <c r="C257" s="77"/>
      <c r="D257" s="75"/>
      <c r="E257" s="75"/>
      <c r="F257" s="137" t="s">
        <v>50</v>
      </c>
      <c r="G257" s="137"/>
      <c r="H257" s="140" t="s">
        <v>120</v>
      </c>
      <c r="I257" s="140"/>
      <c r="J257" s="140"/>
      <c r="K257" s="140"/>
      <c r="L257" s="140"/>
      <c r="M257" s="140"/>
      <c r="N257" s="141"/>
    </row>
    <row r="258" spans="1:14" ht="15" thickBot="1">
      <c r="A258" s="56"/>
      <c r="B258" s="72"/>
      <c r="C258" s="74"/>
      <c r="D258" s="75"/>
      <c r="E258" s="75"/>
      <c r="F258" s="124" t="s">
        <v>51</v>
      </c>
      <c r="G258" s="124"/>
      <c r="H258" s="125">
        <v>45003</v>
      </c>
      <c r="I258" s="125"/>
      <c r="J258" s="125"/>
      <c r="K258" s="69" t="s">
        <v>52</v>
      </c>
      <c r="L258" s="126"/>
      <c r="M258" s="126"/>
      <c r="N258" s="127"/>
    </row>
    <row r="259" spans="1:14" ht="15" thickTop="1">
      <c r="A259" s="56"/>
      <c r="B259" s="78"/>
      <c r="C259" s="75"/>
      <c r="D259" s="75"/>
      <c r="E259" s="75"/>
      <c r="F259" s="79"/>
      <c r="G259" s="75"/>
      <c r="H259" s="75"/>
      <c r="I259" s="58"/>
      <c r="J259" s="58"/>
      <c r="K259" s="58"/>
      <c r="L259" s="58"/>
      <c r="M259" s="58"/>
      <c r="N259" s="80"/>
    </row>
    <row r="260" spans="1:14" ht="15" thickBot="1">
      <c r="A260" s="56"/>
      <c r="B260" s="81" t="s">
        <v>53</v>
      </c>
      <c r="C260" s="128" t="s">
        <v>32</v>
      </c>
      <c r="D260" s="128"/>
      <c r="E260" s="59"/>
      <c r="F260" s="110" t="s">
        <v>54</v>
      </c>
      <c r="G260" s="129" t="s">
        <v>31</v>
      </c>
      <c r="H260" s="129"/>
      <c r="I260" s="129"/>
      <c r="J260" s="129"/>
      <c r="K260" s="129"/>
      <c r="L260" s="129"/>
      <c r="M260" s="129"/>
      <c r="N260" s="130"/>
    </row>
    <row r="261" spans="1:14">
      <c r="A261" s="56"/>
      <c r="B261" s="82" t="s">
        <v>55</v>
      </c>
      <c r="C261" s="131" t="s">
        <v>140</v>
      </c>
      <c r="D261" s="131"/>
      <c r="E261" s="60"/>
      <c r="F261" s="83" t="s">
        <v>56</v>
      </c>
      <c r="G261" s="132" t="s">
        <v>138</v>
      </c>
      <c r="H261" s="132"/>
      <c r="I261" s="132"/>
      <c r="J261" s="132"/>
      <c r="K261" s="132"/>
      <c r="L261" s="132"/>
      <c r="M261" s="132"/>
      <c r="N261" s="133"/>
    </row>
    <row r="262" spans="1:14">
      <c r="A262" s="56"/>
      <c r="B262" s="84" t="s">
        <v>57</v>
      </c>
      <c r="C262" s="111" t="s">
        <v>141</v>
      </c>
      <c r="D262" s="111"/>
      <c r="E262" s="60"/>
      <c r="F262" s="61" t="s">
        <v>58</v>
      </c>
      <c r="G262" s="112" t="s">
        <v>153</v>
      </c>
      <c r="H262" s="112"/>
      <c r="I262" s="112"/>
      <c r="J262" s="112"/>
      <c r="K262" s="112"/>
      <c r="L262" s="112"/>
      <c r="M262" s="112"/>
      <c r="N262" s="113"/>
    </row>
    <row r="263" spans="1:14">
      <c r="A263" s="56"/>
      <c r="B263" s="84" t="s">
        <v>59</v>
      </c>
      <c r="C263" s="111" t="s">
        <v>139</v>
      </c>
      <c r="D263" s="111"/>
      <c r="E263" s="60"/>
      <c r="F263" s="62" t="s">
        <v>60</v>
      </c>
      <c r="G263" s="112" t="s">
        <v>159</v>
      </c>
      <c r="H263" s="112"/>
      <c r="I263" s="112"/>
      <c r="J263" s="112"/>
      <c r="K263" s="112"/>
      <c r="L263" s="112"/>
      <c r="M263" s="112"/>
      <c r="N263" s="113"/>
    </row>
    <row r="264" spans="1:14">
      <c r="A264" s="56"/>
      <c r="B264" s="76"/>
      <c r="C264" s="75"/>
      <c r="D264" s="75"/>
      <c r="E264" s="75"/>
      <c r="F264" s="79"/>
      <c r="G264" s="79"/>
      <c r="H264" s="79"/>
      <c r="I264" s="79"/>
      <c r="J264" s="75"/>
      <c r="K264" s="75"/>
      <c r="L264" s="75"/>
      <c r="M264" s="85"/>
      <c r="N264" s="86"/>
    </row>
    <row r="265" spans="1:14">
      <c r="A265" s="56"/>
      <c r="B265" s="100" t="s">
        <v>61</v>
      </c>
      <c r="C265" s="75"/>
      <c r="D265" s="75"/>
      <c r="E265" s="75"/>
      <c r="F265" s="61">
        <v>1</v>
      </c>
      <c r="G265" s="61">
        <v>2</v>
      </c>
      <c r="H265" s="61">
        <v>3</v>
      </c>
      <c r="I265" s="61">
        <v>4</v>
      </c>
      <c r="J265" s="61">
        <v>5</v>
      </c>
      <c r="K265" s="114" t="s">
        <v>2</v>
      </c>
      <c r="L265" s="114"/>
      <c r="M265" s="61" t="s">
        <v>62</v>
      </c>
      <c r="N265" s="87" t="s">
        <v>63</v>
      </c>
    </row>
    <row r="266" spans="1:14">
      <c r="A266" s="56"/>
      <c r="B266" s="88" t="s">
        <v>64</v>
      </c>
      <c r="C266" s="63" t="str">
        <f>IF(C261&gt;"",C261,"")</f>
        <v>Niskanen Samu</v>
      </c>
      <c r="D266" s="63" t="str">
        <f>IF(G261&gt;"",G261,"")</f>
        <v>Kemppainen Lenni</v>
      </c>
      <c r="E266" s="64"/>
      <c r="F266" s="65">
        <v>-6</v>
      </c>
      <c r="G266" s="65">
        <v>-8</v>
      </c>
      <c r="H266" s="65">
        <v>-4</v>
      </c>
      <c r="I266" s="65"/>
      <c r="J266" s="65"/>
      <c r="K266" s="66">
        <f>IF(ISBLANK(F266),"",COUNTIF(F266:J266,"&gt;=0"))</f>
        <v>0</v>
      </c>
      <c r="L266" s="66">
        <f>IF(ISBLANK(F266),"",(IF(LEFT(F266,1)="-",1,0)+IF(LEFT(G266,1)="-",1,0)+IF(LEFT(H266,1)="-",1,0)+IF(LEFT(I266,1)="-",1,0)+IF(LEFT(J266,1)="-",1,0)))</f>
        <v>3</v>
      </c>
      <c r="M266" s="67" t="str">
        <f t="shared" ref="M266:N270" si="11">IF(K266=3,1,"")</f>
        <v/>
      </c>
      <c r="N266" s="67">
        <f t="shared" si="11"/>
        <v>1</v>
      </c>
    </row>
    <row r="267" spans="1:14">
      <c r="A267" s="56"/>
      <c r="B267" s="88" t="s">
        <v>65</v>
      </c>
      <c r="C267" s="63" t="str">
        <f>IF(C262&gt;"",C262,"")</f>
        <v>Leppänen Konsta</v>
      </c>
      <c r="D267" s="63" t="str">
        <f>IF(G262&gt;"",G262,"")</f>
        <v>Lehtinen Aapo</v>
      </c>
      <c r="E267" s="64"/>
      <c r="F267" s="65">
        <v>-9</v>
      </c>
      <c r="G267" s="65">
        <v>8</v>
      </c>
      <c r="H267" s="65">
        <v>-11</v>
      </c>
      <c r="I267" s="65">
        <v>4</v>
      </c>
      <c r="J267" s="65">
        <v>9</v>
      </c>
      <c r="K267" s="66">
        <f>IF(ISBLANK(F267),"",COUNTIF(F267:J267,"&gt;=0"))</f>
        <v>3</v>
      </c>
      <c r="L267" s="66">
        <f>IF(ISBLANK(F267),"",(IF(LEFT(F267,1)="-",1,0)+IF(LEFT(G267,1)="-",1,0)+IF(LEFT(H267,1)="-",1,0)+IF(LEFT(I267,1)="-",1,0)+IF(LEFT(J267,1)="-",1,0)))</f>
        <v>2</v>
      </c>
      <c r="M267" s="67">
        <f t="shared" si="11"/>
        <v>1</v>
      </c>
      <c r="N267" s="67" t="str">
        <f t="shared" si="11"/>
        <v/>
      </c>
    </row>
    <row r="268" spans="1:14">
      <c r="A268" s="56"/>
      <c r="B268" s="88" t="s">
        <v>66</v>
      </c>
      <c r="C268" s="63" t="str">
        <f>IF(C263&gt;"",C263,"")</f>
        <v>Kokkonen Noel</v>
      </c>
      <c r="D268" s="63" t="str">
        <f>IF(G263&gt;"",G263,"")</f>
        <v>Moilanen Olavi</v>
      </c>
      <c r="E268" s="64"/>
      <c r="F268" s="65">
        <v>-8</v>
      </c>
      <c r="G268" s="65">
        <v>-6</v>
      </c>
      <c r="H268" s="65">
        <v>-5</v>
      </c>
      <c r="I268" s="65"/>
      <c r="J268" s="65"/>
      <c r="K268" s="66">
        <f>IF(ISBLANK(F268),"",COUNTIF(F268:J268,"&gt;=0"))</f>
        <v>0</v>
      </c>
      <c r="L268" s="66">
        <f>IF(ISBLANK(F268),"",(IF(LEFT(F268,1)="-",1,0)+IF(LEFT(G268,1)="-",1,0)+IF(LEFT(H268,1)="-",1,0)+IF(LEFT(I268,1)="-",1,0)+IF(LEFT(J268,1)="-",1,0)))</f>
        <v>3</v>
      </c>
      <c r="M268" s="67" t="str">
        <f t="shared" si="11"/>
        <v/>
      </c>
      <c r="N268" s="67">
        <f t="shared" si="11"/>
        <v>1</v>
      </c>
    </row>
    <row r="269" spans="1:14">
      <c r="A269" s="56"/>
      <c r="B269" s="88" t="s">
        <v>67</v>
      </c>
      <c r="C269" s="63" t="str">
        <f>IF(C261&gt;"",C261,"")</f>
        <v>Niskanen Samu</v>
      </c>
      <c r="D269" s="63" t="str">
        <f>IF(G262&gt;"",G262,"")</f>
        <v>Lehtinen Aapo</v>
      </c>
      <c r="E269" s="64"/>
      <c r="F269" s="65">
        <v>6</v>
      </c>
      <c r="G269" s="65">
        <v>1</v>
      </c>
      <c r="H269" s="65">
        <v>9</v>
      </c>
      <c r="I269" s="65"/>
      <c r="J269" s="65"/>
      <c r="K269" s="66">
        <f>IF(ISBLANK(F269),"",COUNTIF(F269:J269,"&gt;=0"))</f>
        <v>3</v>
      </c>
      <c r="L269" s="66">
        <f>IF(ISBLANK(F269),"",(IF(LEFT(F269,1)="-",1,0)+IF(LEFT(G269,1)="-",1,0)+IF(LEFT(H269,1)="-",1,0)+IF(LEFT(I269,1)="-",1,0)+IF(LEFT(J269,1)="-",1,0)))</f>
        <v>0</v>
      </c>
      <c r="M269" s="67">
        <f t="shared" si="11"/>
        <v>1</v>
      </c>
      <c r="N269" s="67" t="str">
        <f t="shared" si="11"/>
        <v/>
      </c>
    </row>
    <row r="270" spans="1:14">
      <c r="A270" s="56"/>
      <c r="B270" s="88" t="s">
        <v>68</v>
      </c>
      <c r="C270" s="63" t="str">
        <f>IF(C262&gt;"",C262,"")</f>
        <v>Leppänen Konsta</v>
      </c>
      <c r="D270" s="63" t="str">
        <f>IF(G261&gt;"",G261,"")</f>
        <v>Kemppainen Lenni</v>
      </c>
      <c r="E270" s="64"/>
      <c r="F270" s="65">
        <v>-12</v>
      </c>
      <c r="G270" s="65">
        <v>-6</v>
      </c>
      <c r="H270" s="65">
        <v>-5</v>
      </c>
      <c r="I270" s="65"/>
      <c r="J270" s="65"/>
      <c r="K270" s="66">
        <f>IF(ISBLANK(F270),"",COUNTIF(F270:J270,"&gt;=0"))</f>
        <v>0</v>
      </c>
      <c r="L270" s="66">
        <f>IF(ISBLANK(F270),"",(IF(LEFT(F270,1)="-",1,0)+IF(LEFT(G270,1)="-",1,0)+IF(LEFT(H270,1)="-",1,0)+IF(LEFT(I270,1)="-",1,0)+IF(LEFT(J270,1)="-",1,0)))</f>
        <v>3</v>
      </c>
      <c r="M270" s="67" t="str">
        <f t="shared" si="11"/>
        <v/>
      </c>
      <c r="N270" s="67">
        <f t="shared" si="11"/>
        <v>1</v>
      </c>
    </row>
    <row r="271" spans="1:14">
      <c r="A271" s="56"/>
      <c r="B271" s="76"/>
      <c r="C271" s="75"/>
      <c r="D271" s="75"/>
      <c r="E271" s="75"/>
      <c r="F271" s="75"/>
      <c r="G271" s="75"/>
      <c r="H271" s="75"/>
      <c r="I271" s="115" t="s">
        <v>24</v>
      </c>
      <c r="J271" s="115"/>
      <c r="K271" s="68">
        <f>SUM(K266:K270)</f>
        <v>6</v>
      </c>
      <c r="L271" s="68">
        <f>SUM(L266:L270)</f>
        <v>11</v>
      </c>
      <c r="M271" s="68">
        <f>SUM(M266:M270)</f>
        <v>2</v>
      </c>
      <c r="N271" s="89">
        <f>SUM(N266:N270)</f>
        <v>3</v>
      </c>
    </row>
    <row r="272" spans="1:14">
      <c r="A272" s="56"/>
      <c r="B272" s="76" t="s">
        <v>69</v>
      </c>
      <c r="C272" s="75"/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86"/>
    </row>
    <row r="273" spans="1:14">
      <c r="A273" s="56"/>
      <c r="B273" s="76" t="s">
        <v>70</v>
      </c>
      <c r="C273" s="75"/>
      <c r="D273" s="75" t="s">
        <v>71</v>
      </c>
      <c r="E273" s="75"/>
      <c r="F273" s="75"/>
      <c r="G273" s="75" t="s">
        <v>6</v>
      </c>
      <c r="H273" s="75"/>
      <c r="I273" s="75"/>
      <c r="J273" s="75" t="s">
        <v>72</v>
      </c>
      <c r="K273" s="75"/>
      <c r="L273" s="75"/>
      <c r="M273" s="75"/>
      <c r="N273" s="86"/>
    </row>
    <row r="274" spans="1:14" ht="15" thickBot="1">
      <c r="A274" s="56"/>
      <c r="B274" s="76"/>
      <c r="C274" s="75"/>
      <c r="D274" s="75"/>
      <c r="E274" s="75"/>
      <c r="F274" s="75"/>
      <c r="G274" s="75"/>
      <c r="H274" s="75"/>
      <c r="I274" s="75"/>
      <c r="J274" s="116" t="str">
        <f>IF(M271=3,C260,IF(N271=3,G260,""))</f>
        <v>PT Jyväskylä 1</v>
      </c>
      <c r="K274" s="116"/>
      <c r="L274" s="116"/>
      <c r="M274" s="116"/>
      <c r="N274" s="117"/>
    </row>
    <row r="275" spans="1:14">
      <c r="A275" s="56"/>
      <c r="B275" s="118" t="s">
        <v>77</v>
      </c>
      <c r="C275" s="119"/>
      <c r="D275" s="119"/>
      <c r="E275" s="119"/>
      <c r="F275" s="119"/>
      <c r="G275" s="119"/>
      <c r="H275" s="119"/>
      <c r="I275" s="119"/>
      <c r="J275" s="119"/>
      <c r="K275" s="119"/>
      <c r="L275" s="119"/>
      <c r="M275" s="119"/>
      <c r="N275" s="120"/>
    </row>
    <row r="276" spans="1:14">
      <c r="A276" s="56"/>
      <c r="B276" s="121"/>
      <c r="C276" s="122"/>
      <c r="D276" s="122"/>
      <c r="E276" s="122"/>
      <c r="F276" s="122"/>
      <c r="G276" s="122"/>
      <c r="H276" s="122"/>
      <c r="I276" s="122"/>
      <c r="J276" s="122"/>
      <c r="K276" s="122"/>
      <c r="L276" s="122"/>
      <c r="M276" s="122"/>
      <c r="N276" s="123"/>
    </row>
    <row r="277" spans="1:14">
      <c r="A277" s="56"/>
      <c r="B277" s="56"/>
      <c r="C277" s="56"/>
      <c r="D277" s="56"/>
      <c r="E277" s="56"/>
      <c r="F277" s="56"/>
      <c r="G277" s="56"/>
      <c r="H277" s="56"/>
      <c r="I277" s="56"/>
      <c r="J277" s="56"/>
      <c r="K277" s="56"/>
      <c r="L277" s="56"/>
      <c r="M277" s="56"/>
      <c r="N277" s="56"/>
    </row>
    <row r="278" spans="1:14">
      <c r="A278" s="56"/>
      <c r="B278" s="70"/>
      <c r="C278" s="71"/>
      <c r="D278" s="71"/>
      <c r="E278" s="71"/>
      <c r="F278" s="134" t="s">
        <v>48</v>
      </c>
      <c r="G278" s="134"/>
      <c r="H278" s="135" t="s">
        <v>18</v>
      </c>
      <c r="I278" s="135"/>
      <c r="J278" s="135"/>
      <c r="K278" s="135"/>
      <c r="L278" s="135"/>
      <c r="M278" s="135"/>
      <c r="N278" s="136"/>
    </row>
    <row r="279" spans="1:14">
      <c r="A279" s="56"/>
      <c r="B279" s="72"/>
      <c r="C279" s="73" t="s">
        <v>73</v>
      </c>
      <c r="D279" s="74"/>
      <c r="E279" s="75"/>
      <c r="F279" s="137" t="s">
        <v>49</v>
      </c>
      <c r="G279" s="137"/>
      <c r="H279" s="138" t="s">
        <v>5</v>
      </c>
      <c r="I279" s="138"/>
      <c r="J279" s="138"/>
      <c r="K279" s="138"/>
      <c r="L279" s="138"/>
      <c r="M279" s="138"/>
      <c r="N279" s="139"/>
    </row>
    <row r="280" spans="1:14">
      <c r="A280" s="56"/>
      <c r="B280" s="76"/>
      <c r="C280" s="77"/>
      <c r="D280" s="75"/>
      <c r="E280" s="75"/>
      <c r="F280" s="137" t="s">
        <v>50</v>
      </c>
      <c r="G280" s="137"/>
      <c r="H280" s="140" t="s">
        <v>120</v>
      </c>
      <c r="I280" s="140"/>
      <c r="J280" s="140"/>
      <c r="K280" s="140"/>
      <c r="L280" s="140"/>
      <c r="M280" s="140"/>
      <c r="N280" s="141"/>
    </row>
    <row r="281" spans="1:14" ht="15" thickBot="1">
      <c r="A281" s="56"/>
      <c r="B281" s="72"/>
      <c r="C281" s="74"/>
      <c r="D281" s="75"/>
      <c r="E281" s="75"/>
      <c r="F281" s="124" t="s">
        <v>51</v>
      </c>
      <c r="G281" s="124"/>
      <c r="H281" s="125">
        <v>45003</v>
      </c>
      <c r="I281" s="125"/>
      <c r="J281" s="125"/>
      <c r="K281" s="69" t="s">
        <v>52</v>
      </c>
      <c r="L281" s="126"/>
      <c r="M281" s="126"/>
      <c r="N281" s="127"/>
    </row>
    <row r="282" spans="1:14" ht="15" thickTop="1">
      <c r="A282" s="56"/>
      <c r="B282" s="78"/>
      <c r="C282" s="75"/>
      <c r="D282" s="75"/>
      <c r="E282" s="75"/>
      <c r="F282" s="79"/>
      <c r="G282" s="75"/>
      <c r="H282" s="75"/>
      <c r="I282" s="58"/>
      <c r="J282" s="58"/>
      <c r="K282" s="58"/>
      <c r="L282" s="58"/>
      <c r="M282" s="58"/>
      <c r="N282" s="80"/>
    </row>
    <row r="283" spans="1:14" ht="15" thickBot="1">
      <c r="A283" s="56"/>
      <c r="B283" s="81" t="s">
        <v>53</v>
      </c>
      <c r="C283" s="128" t="s">
        <v>35</v>
      </c>
      <c r="D283" s="128"/>
      <c r="E283" s="59"/>
      <c r="F283" s="110" t="s">
        <v>54</v>
      </c>
      <c r="G283" s="129" t="s">
        <v>23</v>
      </c>
      <c r="H283" s="129"/>
      <c r="I283" s="129"/>
      <c r="J283" s="129"/>
      <c r="K283" s="129"/>
      <c r="L283" s="129"/>
      <c r="M283" s="129"/>
      <c r="N283" s="130"/>
    </row>
    <row r="284" spans="1:14">
      <c r="A284" s="56"/>
      <c r="B284" s="82" t="s">
        <v>55</v>
      </c>
      <c r="C284" s="131" t="s">
        <v>150</v>
      </c>
      <c r="D284" s="131"/>
      <c r="E284" s="60"/>
      <c r="F284" s="83" t="s">
        <v>56</v>
      </c>
      <c r="G284" s="132" t="s">
        <v>149</v>
      </c>
      <c r="H284" s="132"/>
      <c r="I284" s="132"/>
      <c r="J284" s="132"/>
      <c r="K284" s="132"/>
      <c r="L284" s="132"/>
      <c r="M284" s="132"/>
      <c r="N284" s="133"/>
    </row>
    <row r="285" spans="1:14">
      <c r="A285" s="56"/>
      <c r="B285" s="84" t="s">
        <v>57</v>
      </c>
      <c r="C285" s="111" t="s">
        <v>151</v>
      </c>
      <c r="D285" s="111"/>
      <c r="E285" s="60"/>
      <c r="F285" s="61" t="s">
        <v>58</v>
      </c>
      <c r="G285" s="112" t="s">
        <v>148</v>
      </c>
      <c r="H285" s="112"/>
      <c r="I285" s="112"/>
      <c r="J285" s="112"/>
      <c r="K285" s="112"/>
      <c r="L285" s="112"/>
      <c r="M285" s="112"/>
      <c r="N285" s="113"/>
    </row>
    <row r="286" spans="1:14">
      <c r="A286" s="56"/>
      <c r="B286" s="84" t="s">
        <v>59</v>
      </c>
      <c r="C286" s="111" t="s">
        <v>152</v>
      </c>
      <c r="D286" s="111"/>
      <c r="E286" s="60"/>
      <c r="F286" s="62" t="s">
        <v>60</v>
      </c>
      <c r="G286" s="112" t="s">
        <v>147</v>
      </c>
      <c r="H286" s="112"/>
      <c r="I286" s="112"/>
      <c r="J286" s="112"/>
      <c r="K286" s="112"/>
      <c r="L286" s="112"/>
      <c r="M286" s="112"/>
      <c r="N286" s="113"/>
    </row>
    <row r="287" spans="1:14">
      <c r="A287" s="56"/>
      <c r="B287" s="76"/>
      <c r="C287" s="75"/>
      <c r="D287" s="75"/>
      <c r="E287" s="75"/>
      <c r="F287" s="79"/>
      <c r="G287" s="79"/>
      <c r="H287" s="79"/>
      <c r="I287" s="79"/>
      <c r="J287" s="75"/>
      <c r="K287" s="75"/>
      <c r="L287" s="75"/>
      <c r="M287" s="85"/>
      <c r="N287" s="86"/>
    </row>
    <row r="288" spans="1:14">
      <c r="A288" s="56"/>
      <c r="B288" s="100" t="s">
        <v>61</v>
      </c>
      <c r="C288" s="75"/>
      <c r="D288" s="75"/>
      <c r="E288" s="75"/>
      <c r="F288" s="61">
        <v>1</v>
      </c>
      <c r="G288" s="61">
        <v>2</v>
      </c>
      <c r="H288" s="61">
        <v>3</v>
      </c>
      <c r="I288" s="61">
        <v>4</v>
      </c>
      <c r="J288" s="61">
        <v>5</v>
      </c>
      <c r="K288" s="114" t="s">
        <v>2</v>
      </c>
      <c r="L288" s="114"/>
      <c r="M288" s="61" t="s">
        <v>62</v>
      </c>
      <c r="N288" s="87" t="s">
        <v>63</v>
      </c>
    </row>
    <row r="289" spans="1:14">
      <c r="A289" s="56"/>
      <c r="B289" s="88" t="s">
        <v>64</v>
      </c>
      <c r="C289" s="63" t="str">
        <f>IF(C284&gt;"",C284,"")</f>
        <v>Koivumäki Jimi</v>
      </c>
      <c r="D289" s="63" t="str">
        <f>IF(G284&gt;"",G284,"")</f>
        <v>Hämäläinen Niko</v>
      </c>
      <c r="E289" s="64"/>
      <c r="F289" s="65">
        <v>3</v>
      </c>
      <c r="G289" s="65">
        <v>2</v>
      </c>
      <c r="H289" s="65">
        <v>6</v>
      </c>
      <c r="I289" s="65"/>
      <c r="J289" s="65"/>
      <c r="K289" s="66">
        <f>IF(ISBLANK(F289),"",COUNTIF(F289:J289,"&gt;=0"))</f>
        <v>3</v>
      </c>
      <c r="L289" s="66">
        <f>IF(ISBLANK(F289),"",(IF(LEFT(F289,1)="-",1,0)+IF(LEFT(G289,1)="-",1,0)+IF(LEFT(H289,1)="-",1,0)+IF(LEFT(I289,1)="-",1,0)+IF(LEFT(J289,1)="-",1,0)))</f>
        <v>0</v>
      </c>
      <c r="M289" s="67">
        <f t="shared" ref="M289:N293" si="12">IF(K289=3,1,"")</f>
        <v>1</v>
      </c>
      <c r="N289" s="67" t="str">
        <f t="shared" si="12"/>
        <v/>
      </c>
    </row>
    <row r="290" spans="1:14">
      <c r="A290" s="56"/>
      <c r="B290" s="88" t="s">
        <v>65</v>
      </c>
      <c r="C290" s="63" t="str">
        <f>IF(C285&gt;"",C285,"")</f>
        <v>Lehtosaari Niko</v>
      </c>
      <c r="D290" s="63" t="str">
        <f>IF(G285&gt;"",G285,"")</f>
        <v>Halmepuro Toivo</v>
      </c>
      <c r="E290" s="64"/>
      <c r="F290" s="65">
        <v>4</v>
      </c>
      <c r="G290" s="65">
        <v>11</v>
      </c>
      <c r="H290" s="65">
        <v>7</v>
      </c>
      <c r="I290" s="65"/>
      <c r="J290" s="65"/>
      <c r="K290" s="66">
        <f>IF(ISBLANK(F290),"",COUNTIF(F290:J290,"&gt;=0"))</f>
        <v>3</v>
      </c>
      <c r="L290" s="66">
        <f>IF(ISBLANK(F290),"",(IF(LEFT(F290,1)="-",1,0)+IF(LEFT(G290,1)="-",1,0)+IF(LEFT(H290,1)="-",1,0)+IF(LEFT(I290,1)="-",1,0)+IF(LEFT(J290,1)="-",1,0)))</f>
        <v>0</v>
      </c>
      <c r="M290" s="67">
        <f t="shared" si="12"/>
        <v>1</v>
      </c>
      <c r="N290" s="67" t="str">
        <f t="shared" si="12"/>
        <v/>
      </c>
    </row>
    <row r="291" spans="1:14">
      <c r="A291" s="56"/>
      <c r="B291" s="88" t="s">
        <v>66</v>
      </c>
      <c r="C291" s="63" t="str">
        <f>IF(C286&gt;"",C286,"")</f>
        <v>Koivumäki Joel</v>
      </c>
      <c r="D291" s="63" t="str">
        <f>IF(G286&gt;"",G286,"")</f>
        <v>Räsänen Elmeri</v>
      </c>
      <c r="E291" s="64"/>
      <c r="F291" s="65">
        <v>-9</v>
      </c>
      <c r="G291" s="65">
        <v>7</v>
      </c>
      <c r="H291" s="65">
        <v>5</v>
      </c>
      <c r="I291" s="65">
        <v>-9</v>
      </c>
      <c r="J291" s="65">
        <v>9</v>
      </c>
      <c r="K291" s="66">
        <f>IF(ISBLANK(F291),"",COUNTIF(F291:J291,"&gt;=0"))</f>
        <v>3</v>
      </c>
      <c r="L291" s="66">
        <f>IF(ISBLANK(F291),"",(IF(LEFT(F291,1)="-",1,0)+IF(LEFT(G291,1)="-",1,0)+IF(LEFT(H291,1)="-",1,0)+IF(LEFT(I291,1)="-",1,0)+IF(LEFT(J291,1)="-",1,0)))</f>
        <v>2</v>
      </c>
      <c r="M291" s="67">
        <f t="shared" si="12"/>
        <v>1</v>
      </c>
      <c r="N291" s="67" t="str">
        <f t="shared" si="12"/>
        <v/>
      </c>
    </row>
    <row r="292" spans="1:14">
      <c r="A292" s="56"/>
      <c r="B292" s="88" t="s">
        <v>67</v>
      </c>
      <c r="C292" s="63" t="str">
        <f>IF(C284&gt;"",C284,"")</f>
        <v>Koivumäki Jimi</v>
      </c>
      <c r="D292" s="63" t="str">
        <f>IF(G285&gt;"",G285,"")</f>
        <v>Halmepuro Toivo</v>
      </c>
      <c r="E292" s="64"/>
      <c r="F292" s="65"/>
      <c r="G292" s="65"/>
      <c r="H292" s="65"/>
      <c r="I292" s="65"/>
      <c r="J292" s="65"/>
      <c r="K292" s="66" t="str">
        <f>IF(ISBLANK(F292),"",COUNTIF(F292:J292,"&gt;=0"))</f>
        <v/>
      </c>
      <c r="L292" s="66" t="str">
        <f>IF(ISBLANK(F292),"",(IF(LEFT(F292,1)="-",1,0)+IF(LEFT(G292,1)="-",1,0)+IF(LEFT(H292,1)="-",1,0)+IF(LEFT(I292,1)="-",1,0)+IF(LEFT(J292,1)="-",1,0)))</f>
        <v/>
      </c>
      <c r="M292" s="67" t="str">
        <f t="shared" si="12"/>
        <v/>
      </c>
      <c r="N292" s="67" t="str">
        <f t="shared" si="12"/>
        <v/>
      </c>
    </row>
    <row r="293" spans="1:14">
      <c r="A293" s="56"/>
      <c r="B293" s="88" t="s">
        <v>68</v>
      </c>
      <c r="C293" s="63" t="str">
        <f>IF(C285&gt;"",C285,"")</f>
        <v>Lehtosaari Niko</v>
      </c>
      <c r="D293" s="63" t="str">
        <f>IF(G284&gt;"",G284,"")</f>
        <v>Hämäläinen Niko</v>
      </c>
      <c r="E293" s="64"/>
      <c r="F293" s="65"/>
      <c r="G293" s="65"/>
      <c r="H293" s="65"/>
      <c r="I293" s="65"/>
      <c r="J293" s="65"/>
      <c r="K293" s="66" t="str">
        <f>IF(ISBLANK(F293),"",COUNTIF(F293:J293,"&gt;=0"))</f>
        <v/>
      </c>
      <c r="L293" s="66" t="str">
        <f>IF(ISBLANK(F293),"",(IF(LEFT(F293,1)="-",1,0)+IF(LEFT(G293,1)="-",1,0)+IF(LEFT(H293,1)="-",1,0)+IF(LEFT(I293,1)="-",1,0)+IF(LEFT(J293,1)="-",1,0)))</f>
        <v/>
      </c>
      <c r="M293" s="67" t="str">
        <f t="shared" si="12"/>
        <v/>
      </c>
      <c r="N293" s="67" t="str">
        <f t="shared" si="12"/>
        <v/>
      </c>
    </row>
    <row r="294" spans="1:14">
      <c r="A294" s="56"/>
      <c r="B294" s="76"/>
      <c r="C294" s="75"/>
      <c r="D294" s="75"/>
      <c r="E294" s="75"/>
      <c r="F294" s="75"/>
      <c r="G294" s="75"/>
      <c r="H294" s="75"/>
      <c r="I294" s="115" t="s">
        <v>24</v>
      </c>
      <c r="J294" s="115"/>
      <c r="K294" s="68">
        <f>SUM(K289:K293)</f>
        <v>9</v>
      </c>
      <c r="L294" s="68">
        <f>SUM(L289:L293)</f>
        <v>2</v>
      </c>
      <c r="M294" s="68">
        <f>SUM(M289:M293)</f>
        <v>3</v>
      </c>
      <c r="N294" s="89">
        <f>SUM(N289:N293)</f>
        <v>0</v>
      </c>
    </row>
    <row r="295" spans="1:14">
      <c r="A295" s="56"/>
      <c r="B295" s="76" t="s">
        <v>69</v>
      </c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86"/>
    </row>
    <row r="296" spans="1:14">
      <c r="A296" s="56"/>
      <c r="B296" s="76" t="s">
        <v>70</v>
      </c>
      <c r="C296" s="75"/>
      <c r="D296" s="75" t="s">
        <v>71</v>
      </c>
      <c r="E296" s="75"/>
      <c r="F296" s="75"/>
      <c r="G296" s="75" t="s">
        <v>6</v>
      </c>
      <c r="H296" s="75"/>
      <c r="I296" s="75"/>
      <c r="J296" s="75" t="s">
        <v>72</v>
      </c>
      <c r="K296" s="75"/>
      <c r="L296" s="75"/>
      <c r="M296" s="75"/>
      <c r="N296" s="86"/>
    </row>
    <row r="297" spans="1:14" ht="15" thickBot="1">
      <c r="A297" s="56"/>
      <c r="B297" s="76"/>
      <c r="C297" s="75"/>
      <c r="D297" s="75"/>
      <c r="E297" s="75"/>
      <c r="F297" s="75"/>
      <c r="G297" s="75"/>
      <c r="H297" s="75"/>
      <c r="I297" s="75"/>
      <c r="J297" s="116" t="str">
        <f>IF(M294=3,C283,IF(N294=3,G283,""))</f>
        <v>TIP-70</v>
      </c>
      <c r="K297" s="116"/>
      <c r="L297" s="116"/>
      <c r="M297" s="116"/>
      <c r="N297" s="117"/>
    </row>
    <row r="298" spans="1:14">
      <c r="A298" s="56"/>
      <c r="B298" s="118" t="s">
        <v>77</v>
      </c>
      <c r="C298" s="119"/>
      <c r="D298" s="119"/>
      <c r="E298" s="119"/>
      <c r="F298" s="119"/>
      <c r="G298" s="119"/>
      <c r="H298" s="119"/>
      <c r="I298" s="119"/>
      <c r="J298" s="119"/>
      <c r="K298" s="119"/>
      <c r="L298" s="119"/>
      <c r="M298" s="119"/>
      <c r="N298" s="120"/>
    </row>
    <row r="299" spans="1:14">
      <c r="A299" s="56"/>
      <c r="B299" s="121"/>
      <c r="C299" s="122"/>
      <c r="D299" s="122"/>
      <c r="E299" s="122"/>
      <c r="F299" s="122"/>
      <c r="G299" s="122"/>
      <c r="H299" s="122"/>
      <c r="I299" s="122"/>
      <c r="J299" s="122"/>
      <c r="K299" s="122"/>
      <c r="L299" s="122"/>
      <c r="M299" s="122"/>
      <c r="N299" s="123"/>
    </row>
    <row r="300" spans="1:14">
      <c r="A300" s="56"/>
      <c r="B300" s="56"/>
      <c r="C300" s="56"/>
      <c r="D300" s="56"/>
      <c r="E300" s="56"/>
      <c r="F300" s="56"/>
      <c r="G300" s="56"/>
      <c r="H300" s="56"/>
      <c r="I300" s="56"/>
      <c r="J300" s="56"/>
      <c r="K300" s="56"/>
      <c r="L300" s="56"/>
      <c r="M300" s="56"/>
      <c r="N300" s="56"/>
    </row>
    <row r="301" spans="1:14">
      <c r="A301" s="56"/>
      <c r="B301" s="70"/>
      <c r="C301" s="71"/>
      <c r="D301" s="71"/>
      <c r="E301" s="71"/>
      <c r="F301" s="134" t="s">
        <v>48</v>
      </c>
      <c r="G301" s="134"/>
      <c r="H301" s="135" t="s">
        <v>18</v>
      </c>
      <c r="I301" s="135"/>
      <c r="J301" s="135"/>
      <c r="K301" s="135"/>
      <c r="L301" s="135"/>
      <c r="M301" s="135"/>
      <c r="N301" s="136"/>
    </row>
    <row r="302" spans="1:14">
      <c r="A302" s="56"/>
      <c r="B302" s="72"/>
      <c r="C302" s="73" t="s">
        <v>73</v>
      </c>
      <c r="D302" s="74"/>
      <c r="E302" s="75"/>
      <c r="F302" s="137" t="s">
        <v>49</v>
      </c>
      <c r="G302" s="137"/>
      <c r="H302" s="138" t="s">
        <v>5</v>
      </c>
      <c r="I302" s="138"/>
      <c r="J302" s="138"/>
      <c r="K302" s="138"/>
      <c r="L302" s="138"/>
      <c r="M302" s="138"/>
      <c r="N302" s="139"/>
    </row>
    <row r="303" spans="1:14">
      <c r="A303" s="56"/>
      <c r="B303" s="76"/>
      <c r="C303" s="77"/>
      <c r="D303" s="75"/>
      <c r="E303" s="75"/>
      <c r="F303" s="137" t="s">
        <v>50</v>
      </c>
      <c r="G303" s="137"/>
      <c r="H303" s="140" t="s">
        <v>121</v>
      </c>
      <c r="I303" s="140"/>
      <c r="J303" s="140"/>
      <c r="K303" s="140"/>
      <c r="L303" s="140"/>
      <c r="M303" s="140"/>
      <c r="N303" s="141"/>
    </row>
    <row r="304" spans="1:14" ht="15" thickBot="1">
      <c r="A304" s="56"/>
      <c r="B304" s="72"/>
      <c r="C304" s="74"/>
      <c r="D304" s="75"/>
      <c r="E304" s="75"/>
      <c r="F304" s="124" t="s">
        <v>51</v>
      </c>
      <c r="G304" s="124"/>
      <c r="H304" s="125">
        <v>45003</v>
      </c>
      <c r="I304" s="125"/>
      <c r="J304" s="125"/>
      <c r="K304" s="69" t="s">
        <v>52</v>
      </c>
      <c r="L304" s="126"/>
      <c r="M304" s="126"/>
      <c r="N304" s="127"/>
    </row>
    <row r="305" spans="1:14" ht="15" thickTop="1">
      <c r="A305" s="56"/>
      <c r="B305" s="78"/>
      <c r="C305" s="75"/>
      <c r="D305" s="75"/>
      <c r="E305" s="75"/>
      <c r="F305" s="79"/>
      <c r="G305" s="75"/>
      <c r="H305" s="75"/>
      <c r="I305" s="58"/>
      <c r="J305" s="58"/>
      <c r="K305" s="58"/>
      <c r="L305" s="58"/>
      <c r="M305" s="58"/>
      <c r="N305" s="80"/>
    </row>
    <row r="306" spans="1:14" ht="15" thickBot="1">
      <c r="A306" s="56"/>
      <c r="B306" s="81" t="s">
        <v>53</v>
      </c>
      <c r="C306" s="128" t="s">
        <v>10</v>
      </c>
      <c r="D306" s="128"/>
      <c r="E306" s="59"/>
      <c r="F306" s="110" t="s">
        <v>54</v>
      </c>
      <c r="G306" s="129" t="s">
        <v>37</v>
      </c>
      <c r="H306" s="129"/>
      <c r="I306" s="129"/>
      <c r="J306" s="129"/>
      <c r="K306" s="129"/>
      <c r="L306" s="129"/>
      <c r="M306" s="129"/>
      <c r="N306" s="130"/>
    </row>
    <row r="307" spans="1:14">
      <c r="A307" s="56"/>
      <c r="B307" s="82" t="s">
        <v>55</v>
      </c>
      <c r="C307" s="131" t="s">
        <v>157</v>
      </c>
      <c r="D307" s="131"/>
      <c r="E307" s="60"/>
      <c r="F307" s="83" t="s">
        <v>56</v>
      </c>
      <c r="G307" s="132" t="s">
        <v>175</v>
      </c>
      <c r="H307" s="132"/>
      <c r="I307" s="132"/>
      <c r="J307" s="132"/>
      <c r="K307" s="132"/>
      <c r="L307" s="132"/>
      <c r="M307" s="132"/>
      <c r="N307" s="133"/>
    </row>
    <row r="308" spans="1:14">
      <c r="A308" s="56"/>
      <c r="B308" s="84" t="s">
        <v>57</v>
      </c>
      <c r="C308" s="111" t="s">
        <v>156</v>
      </c>
      <c r="D308" s="111"/>
      <c r="E308" s="60"/>
      <c r="F308" s="61" t="s">
        <v>58</v>
      </c>
      <c r="G308" s="112" t="s">
        <v>190</v>
      </c>
      <c r="H308" s="112"/>
      <c r="I308" s="112"/>
      <c r="J308" s="112"/>
      <c r="K308" s="112"/>
      <c r="L308" s="112"/>
      <c r="M308" s="112"/>
      <c r="N308" s="113"/>
    </row>
    <row r="309" spans="1:14">
      <c r="A309" s="56"/>
      <c r="B309" s="84" t="s">
        <v>59</v>
      </c>
      <c r="C309" s="111" t="s">
        <v>158</v>
      </c>
      <c r="D309" s="111"/>
      <c r="E309" s="60"/>
      <c r="F309" s="62" t="s">
        <v>60</v>
      </c>
      <c r="G309" s="112" t="s">
        <v>174</v>
      </c>
      <c r="H309" s="112"/>
      <c r="I309" s="112"/>
      <c r="J309" s="112"/>
      <c r="K309" s="112"/>
      <c r="L309" s="112"/>
      <c r="M309" s="112"/>
      <c r="N309" s="113"/>
    </row>
    <row r="310" spans="1:14">
      <c r="A310" s="56"/>
      <c r="B310" s="76"/>
      <c r="C310" s="75"/>
      <c r="D310" s="75"/>
      <c r="E310" s="75"/>
      <c r="F310" s="79"/>
      <c r="G310" s="79"/>
      <c r="H310" s="79"/>
      <c r="I310" s="79"/>
      <c r="J310" s="75"/>
      <c r="K310" s="75"/>
      <c r="L310" s="75"/>
      <c r="M310" s="85"/>
      <c r="N310" s="86"/>
    </row>
    <row r="311" spans="1:14">
      <c r="A311" s="56"/>
      <c r="B311" s="100" t="s">
        <v>61</v>
      </c>
      <c r="C311" s="75"/>
      <c r="D311" s="75"/>
      <c r="E311" s="75"/>
      <c r="F311" s="61">
        <v>1</v>
      </c>
      <c r="G311" s="61">
        <v>2</v>
      </c>
      <c r="H311" s="61">
        <v>3</v>
      </c>
      <c r="I311" s="61">
        <v>4</v>
      </c>
      <c r="J311" s="61">
        <v>5</v>
      </c>
      <c r="K311" s="114" t="s">
        <v>2</v>
      </c>
      <c r="L311" s="114"/>
      <c r="M311" s="61" t="s">
        <v>62</v>
      </c>
      <c r="N311" s="87" t="s">
        <v>63</v>
      </c>
    </row>
    <row r="312" spans="1:14">
      <c r="A312" s="56"/>
      <c r="B312" s="88" t="s">
        <v>64</v>
      </c>
      <c r="C312" s="63" t="str">
        <f>IF(C307&gt;"",C307,"")</f>
        <v>Hyttinen Eetu</v>
      </c>
      <c r="D312" s="63" t="str">
        <f>IF(G307&gt;"",G307,"")</f>
        <v>Niemelä Konsta</v>
      </c>
      <c r="E312" s="64"/>
      <c r="F312" s="65">
        <v>-7</v>
      </c>
      <c r="G312" s="65">
        <v>-9</v>
      </c>
      <c r="H312" s="65">
        <v>5</v>
      </c>
      <c r="I312" s="65">
        <v>-2</v>
      </c>
      <c r="J312" s="65"/>
      <c r="K312" s="66">
        <f>IF(ISBLANK(F312),"",COUNTIF(F312:J312,"&gt;=0"))</f>
        <v>1</v>
      </c>
      <c r="L312" s="66">
        <f>IF(ISBLANK(F312),"",(IF(LEFT(F312,1)="-",1,0)+IF(LEFT(G312,1)="-",1,0)+IF(LEFT(H312,1)="-",1,0)+IF(LEFT(I312,1)="-",1,0)+IF(LEFT(J312,1)="-",1,0)))</f>
        <v>3</v>
      </c>
      <c r="M312" s="67" t="str">
        <f t="shared" ref="M312:N316" si="13">IF(K312=3,1,"")</f>
        <v/>
      </c>
      <c r="N312" s="67">
        <f t="shared" si="13"/>
        <v>1</v>
      </c>
    </row>
    <row r="313" spans="1:14">
      <c r="A313" s="56"/>
      <c r="B313" s="88" t="s">
        <v>65</v>
      </c>
      <c r="C313" s="63" t="str">
        <f>IF(C308&gt;"",C308,"")</f>
        <v>Åvist Aapo</v>
      </c>
      <c r="D313" s="63" t="str">
        <f>IF(G308&gt;"",G308,"")</f>
        <v>Oinas Luka</v>
      </c>
      <c r="E313" s="64"/>
      <c r="F313" s="65">
        <v>-5</v>
      </c>
      <c r="G313" s="65">
        <v>-3</v>
      </c>
      <c r="H313" s="65">
        <v>-6</v>
      </c>
      <c r="I313" s="65"/>
      <c r="J313" s="65"/>
      <c r="K313" s="66">
        <f>IF(ISBLANK(F313),"",COUNTIF(F313:J313,"&gt;=0"))</f>
        <v>0</v>
      </c>
      <c r="L313" s="66">
        <f>IF(ISBLANK(F313),"",(IF(LEFT(F313,1)="-",1,0)+IF(LEFT(G313,1)="-",1,0)+IF(LEFT(H313,1)="-",1,0)+IF(LEFT(I313,1)="-",1,0)+IF(LEFT(J313,1)="-",1,0)))</f>
        <v>3</v>
      </c>
      <c r="M313" s="67" t="str">
        <f t="shared" si="13"/>
        <v/>
      </c>
      <c r="N313" s="67">
        <f t="shared" si="13"/>
        <v>1</v>
      </c>
    </row>
    <row r="314" spans="1:14">
      <c r="A314" s="56"/>
      <c r="B314" s="88" t="s">
        <v>66</v>
      </c>
      <c r="C314" s="63" t="str">
        <f>IF(C309&gt;"",C309,"")</f>
        <v>Lampinen Kaarlo</v>
      </c>
      <c r="D314" s="63" t="str">
        <f>IF(G309&gt;"",G309,"")</f>
        <v>Mäkelä Eetu</v>
      </c>
      <c r="E314" s="64"/>
      <c r="F314" s="65">
        <v>-7</v>
      </c>
      <c r="G314" s="65">
        <v>-8</v>
      </c>
      <c r="H314" s="65">
        <v>-7</v>
      </c>
      <c r="I314" s="65"/>
      <c r="J314" s="65"/>
      <c r="K314" s="66">
        <f>IF(ISBLANK(F314),"",COUNTIF(F314:J314,"&gt;=0"))</f>
        <v>0</v>
      </c>
      <c r="L314" s="66">
        <f>IF(ISBLANK(F314),"",(IF(LEFT(F314,1)="-",1,0)+IF(LEFT(G314,1)="-",1,0)+IF(LEFT(H314,1)="-",1,0)+IF(LEFT(I314,1)="-",1,0)+IF(LEFT(J314,1)="-",1,0)))</f>
        <v>3</v>
      </c>
      <c r="M314" s="67" t="str">
        <f t="shared" si="13"/>
        <v/>
      </c>
      <c r="N314" s="67">
        <f t="shared" si="13"/>
        <v>1</v>
      </c>
    </row>
    <row r="315" spans="1:14">
      <c r="A315" s="56"/>
      <c r="B315" s="88" t="s">
        <v>67</v>
      </c>
      <c r="C315" s="63" t="str">
        <f>IF(C307&gt;"",C307,"")</f>
        <v>Hyttinen Eetu</v>
      </c>
      <c r="D315" s="63" t="str">
        <f>IF(G308&gt;"",G308,"")</f>
        <v>Oinas Luka</v>
      </c>
      <c r="E315" s="64"/>
      <c r="F315" s="65"/>
      <c r="G315" s="65"/>
      <c r="H315" s="65"/>
      <c r="I315" s="65"/>
      <c r="J315" s="65"/>
      <c r="K315" s="66" t="str">
        <f>IF(ISBLANK(F315),"",COUNTIF(F315:J315,"&gt;=0"))</f>
        <v/>
      </c>
      <c r="L315" s="66" t="str">
        <f>IF(ISBLANK(F315),"",(IF(LEFT(F315,1)="-",1,0)+IF(LEFT(G315,1)="-",1,0)+IF(LEFT(H315,1)="-",1,0)+IF(LEFT(I315,1)="-",1,0)+IF(LEFT(J315,1)="-",1,0)))</f>
        <v/>
      </c>
      <c r="M315" s="67" t="str">
        <f t="shared" si="13"/>
        <v/>
      </c>
      <c r="N315" s="67" t="str">
        <f t="shared" si="13"/>
        <v/>
      </c>
    </row>
    <row r="316" spans="1:14">
      <c r="A316" s="56"/>
      <c r="B316" s="88" t="s">
        <v>68</v>
      </c>
      <c r="C316" s="63" t="str">
        <f>IF(C308&gt;"",C308,"")</f>
        <v>Åvist Aapo</v>
      </c>
      <c r="D316" s="63" t="str">
        <f>IF(G307&gt;"",G307,"")</f>
        <v>Niemelä Konsta</v>
      </c>
      <c r="E316" s="64"/>
      <c r="F316" s="65"/>
      <c r="G316" s="65"/>
      <c r="H316" s="65"/>
      <c r="I316" s="65"/>
      <c r="J316" s="65"/>
      <c r="K316" s="66" t="str">
        <f>IF(ISBLANK(F316),"",COUNTIF(F316:J316,"&gt;=0"))</f>
        <v/>
      </c>
      <c r="L316" s="66" t="str">
        <f>IF(ISBLANK(F316),"",(IF(LEFT(F316,1)="-",1,0)+IF(LEFT(G316,1)="-",1,0)+IF(LEFT(H316,1)="-",1,0)+IF(LEFT(I316,1)="-",1,0)+IF(LEFT(J316,1)="-",1,0)))</f>
        <v/>
      </c>
      <c r="M316" s="67" t="str">
        <f t="shared" si="13"/>
        <v/>
      </c>
      <c r="N316" s="67" t="str">
        <f t="shared" si="13"/>
        <v/>
      </c>
    </row>
    <row r="317" spans="1:14">
      <c r="A317" s="56"/>
      <c r="B317" s="76"/>
      <c r="C317" s="75"/>
      <c r="D317" s="75"/>
      <c r="E317" s="75"/>
      <c r="F317" s="75"/>
      <c r="G317" s="75"/>
      <c r="H317" s="75"/>
      <c r="I317" s="115" t="s">
        <v>24</v>
      </c>
      <c r="J317" s="115"/>
      <c r="K317" s="68">
        <f>SUM(K312:K316)</f>
        <v>1</v>
      </c>
      <c r="L317" s="68">
        <f>SUM(L312:L316)</f>
        <v>9</v>
      </c>
      <c r="M317" s="68">
        <f>SUM(M312:M316)</f>
        <v>0</v>
      </c>
      <c r="N317" s="89">
        <f>SUM(N312:N316)</f>
        <v>3</v>
      </c>
    </row>
    <row r="318" spans="1:14">
      <c r="A318" s="56"/>
      <c r="B318" s="76" t="s">
        <v>69</v>
      </c>
      <c r="C318" s="75"/>
      <c r="D318" s="75"/>
      <c r="E318" s="75"/>
      <c r="F318" s="75"/>
      <c r="G318" s="75"/>
      <c r="H318" s="75"/>
      <c r="I318" s="75"/>
      <c r="J318" s="75"/>
      <c r="K318" s="75"/>
      <c r="L318" s="75"/>
      <c r="M318" s="75"/>
      <c r="N318" s="86"/>
    </row>
    <row r="319" spans="1:14">
      <c r="A319" s="56"/>
      <c r="B319" s="76" t="s">
        <v>70</v>
      </c>
      <c r="C319" s="75"/>
      <c r="D319" s="75" t="s">
        <v>71</v>
      </c>
      <c r="E319" s="75"/>
      <c r="F319" s="75"/>
      <c r="G319" s="75" t="s">
        <v>6</v>
      </c>
      <c r="H319" s="75"/>
      <c r="I319" s="75"/>
      <c r="J319" s="75" t="s">
        <v>72</v>
      </c>
      <c r="K319" s="75"/>
      <c r="L319" s="75"/>
      <c r="M319" s="75"/>
      <c r="N319" s="86"/>
    </row>
    <row r="320" spans="1:14" ht="15" thickBot="1">
      <c r="A320" s="56"/>
      <c r="B320" s="76"/>
      <c r="C320" s="75"/>
      <c r="D320" s="75"/>
      <c r="E320" s="75"/>
      <c r="F320" s="75"/>
      <c r="G320" s="75"/>
      <c r="H320" s="75"/>
      <c r="I320" s="75"/>
      <c r="J320" s="116" t="str">
        <f>IF(M317=3,C306,IF(N317=3,G306,""))</f>
        <v>OPT-86 1</v>
      </c>
      <c r="K320" s="116"/>
      <c r="L320" s="116"/>
      <c r="M320" s="116"/>
      <c r="N320" s="117"/>
    </row>
    <row r="321" spans="1:14">
      <c r="A321" s="56"/>
      <c r="B321" s="118" t="s">
        <v>77</v>
      </c>
      <c r="C321" s="119"/>
      <c r="D321" s="119"/>
      <c r="E321" s="119"/>
      <c r="F321" s="119"/>
      <c r="G321" s="119"/>
      <c r="H321" s="119"/>
      <c r="I321" s="119"/>
      <c r="J321" s="119"/>
      <c r="K321" s="119"/>
      <c r="L321" s="119"/>
      <c r="M321" s="119"/>
      <c r="N321" s="120"/>
    </row>
    <row r="322" spans="1:14">
      <c r="A322" s="56"/>
      <c r="B322" s="121"/>
      <c r="C322" s="122"/>
      <c r="D322" s="122"/>
      <c r="E322" s="122"/>
      <c r="F322" s="122"/>
      <c r="G322" s="122"/>
      <c r="H322" s="122"/>
      <c r="I322" s="122"/>
      <c r="J322" s="122"/>
      <c r="K322" s="122"/>
      <c r="L322" s="122"/>
      <c r="M322" s="122"/>
      <c r="N322" s="123"/>
    </row>
    <row r="323" spans="1:14">
      <c r="A323" s="56"/>
      <c r="B323" s="56"/>
      <c r="C323" s="56"/>
      <c r="D323" s="56"/>
      <c r="E323" s="56"/>
      <c r="F323" s="56"/>
      <c r="G323" s="56"/>
      <c r="H323" s="56"/>
      <c r="I323" s="56"/>
      <c r="J323" s="56"/>
      <c r="K323" s="56"/>
      <c r="L323" s="56"/>
      <c r="M323" s="56"/>
      <c r="N323" s="56"/>
    </row>
    <row r="324" spans="1:14">
      <c r="A324" s="56"/>
      <c r="B324" s="70"/>
      <c r="C324" s="71"/>
      <c r="D324" s="71"/>
      <c r="E324" s="71"/>
      <c r="F324" s="134" t="s">
        <v>48</v>
      </c>
      <c r="G324" s="134"/>
      <c r="H324" s="135" t="s">
        <v>18</v>
      </c>
      <c r="I324" s="135"/>
      <c r="J324" s="135"/>
      <c r="K324" s="135"/>
      <c r="L324" s="135"/>
      <c r="M324" s="135"/>
      <c r="N324" s="136"/>
    </row>
    <row r="325" spans="1:14">
      <c r="A325" s="56"/>
      <c r="B325" s="72"/>
      <c r="C325" s="73" t="s">
        <v>73</v>
      </c>
      <c r="D325" s="74"/>
      <c r="E325" s="75"/>
      <c r="F325" s="137" t="s">
        <v>49</v>
      </c>
      <c r="G325" s="137"/>
      <c r="H325" s="138" t="s">
        <v>5</v>
      </c>
      <c r="I325" s="138"/>
      <c r="J325" s="138"/>
      <c r="K325" s="138"/>
      <c r="L325" s="138"/>
      <c r="M325" s="138"/>
      <c r="N325" s="139"/>
    </row>
    <row r="326" spans="1:14">
      <c r="A326" s="56"/>
      <c r="B326" s="76"/>
      <c r="C326" s="77"/>
      <c r="D326" s="75"/>
      <c r="E326" s="75"/>
      <c r="F326" s="137" t="s">
        <v>50</v>
      </c>
      <c r="G326" s="137"/>
      <c r="H326" s="140" t="s">
        <v>121</v>
      </c>
      <c r="I326" s="140"/>
      <c r="J326" s="140"/>
      <c r="K326" s="140"/>
      <c r="L326" s="140"/>
      <c r="M326" s="140"/>
      <c r="N326" s="141"/>
    </row>
    <row r="327" spans="1:14" ht="15" thickBot="1">
      <c r="A327" s="56"/>
      <c r="B327" s="72"/>
      <c r="C327" s="74"/>
      <c r="D327" s="75"/>
      <c r="E327" s="75"/>
      <c r="F327" s="124" t="s">
        <v>51</v>
      </c>
      <c r="G327" s="124"/>
      <c r="H327" s="125">
        <v>45003</v>
      </c>
      <c r="I327" s="125"/>
      <c r="J327" s="125"/>
      <c r="K327" s="69" t="s">
        <v>52</v>
      </c>
      <c r="L327" s="126"/>
      <c r="M327" s="126"/>
      <c r="N327" s="127"/>
    </row>
    <row r="328" spans="1:14" ht="15" thickTop="1">
      <c r="A328" s="56"/>
      <c r="B328" s="78"/>
      <c r="C328" s="75"/>
      <c r="D328" s="75"/>
      <c r="E328" s="75"/>
      <c r="F328" s="79"/>
      <c r="G328" s="75"/>
      <c r="H328" s="75"/>
      <c r="I328" s="58"/>
      <c r="J328" s="58"/>
      <c r="K328" s="58"/>
      <c r="L328" s="58"/>
      <c r="M328" s="58"/>
      <c r="N328" s="80"/>
    </row>
    <row r="329" spans="1:14" ht="15" thickBot="1">
      <c r="A329" s="56"/>
      <c r="B329" s="81" t="s">
        <v>53</v>
      </c>
      <c r="C329" s="128" t="s">
        <v>44</v>
      </c>
      <c r="D329" s="128"/>
      <c r="E329" s="59"/>
      <c r="F329" s="110" t="s">
        <v>54</v>
      </c>
      <c r="G329" s="129" t="s">
        <v>31</v>
      </c>
      <c r="H329" s="129"/>
      <c r="I329" s="129"/>
      <c r="J329" s="129"/>
      <c r="K329" s="129"/>
      <c r="L329" s="129"/>
      <c r="M329" s="129"/>
      <c r="N329" s="130"/>
    </row>
    <row r="330" spans="1:14">
      <c r="A330" s="56"/>
      <c r="B330" s="82" t="s">
        <v>55</v>
      </c>
      <c r="C330" s="131" t="s">
        <v>150</v>
      </c>
      <c r="D330" s="131"/>
      <c r="E330" s="60"/>
      <c r="F330" s="83" t="s">
        <v>56</v>
      </c>
      <c r="G330" s="132" t="s">
        <v>159</v>
      </c>
      <c r="H330" s="132"/>
      <c r="I330" s="132"/>
      <c r="J330" s="132"/>
      <c r="K330" s="132"/>
      <c r="L330" s="132"/>
      <c r="M330" s="132"/>
      <c r="N330" s="133"/>
    </row>
    <row r="331" spans="1:14">
      <c r="A331" s="56"/>
      <c r="B331" s="84" t="s">
        <v>57</v>
      </c>
      <c r="C331" s="111" t="s">
        <v>151</v>
      </c>
      <c r="D331" s="111"/>
      <c r="E331" s="60"/>
      <c r="F331" s="61" t="s">
        <v>58</v>
      </c>
      <c r="G331" s="112" t="s">
        <v>138</v>
      </c>
      <c r="H331" s="112"/>
      <c r="I331" s="112"/>
      <c r="J331" s="112"/>
      <c r="K331" s="112"/>
      <c r="L331" s="112"/>
      <c r="M331" s="112"/>
      <c r="N331" s="113"/>
    </row>
    <row r="332" spans="1:14">
      <c r="A332" s="56"/>
      <c r="B332" s="84" t="s">
        <v>59</v>
      </c>
      <c r="C332" s="111" t="s">
        <v>152</v>
      </c>
      <c r="D332" s="111"/>
      <c r="E332" s="60"/>
      <c r="F332" s="62" t="s">
        <v>60</v>
      </c>
      <c r="G332" s="112" t="s">
        <v>153</v>
      </c>
      <c r="H332" s="112"/>
      <c r="I332" s="112"/>
      <c r="J332" s="112"/>
      <c r="K332" s="112"/>
      <c r="L332" s="112"/>
      <c r="M332" s="112"/>
      <c r="N332" s="113"/>
    </row>
    <row r="333" spans="1:14">
      <c r="A333" s="56"/>
      <c r="B333" s="76"/>
      <c r="C333" s="75"/>
      <c r="D333" s="75"/>
      <c r="E333" s="75"/>
      <c r="F333" s="79"/>
      <c r="G333" s="79"/>
      <c r="H333" s="79"/>
      <c r="I333" s="79"/>
      <c r="J333" s="75"/>
      <c r="K333" s="75"/>
      <c r="L333" s="75"/>
      <c r="M333" s="85"/>
      <c r="N333" s="86"/>
    </row>
    <row r="334" spans="1:14">
      <c r="A334" s="56"/>
      <c r="B334" s="100" t="s">
        <v>61</v>
      </c>
      <c r="C334" s="75"/>
      <c r="D334" s="75"/>
      <c r="E334" s="75"/>
      <c r="F334" s="61">
        <v>1</v>
      </c>
      <c r="G334" s="61">
        <v>2</v>
      </c>
      <c r="H334" s="61">
        <v>3</v>
      </c>
      <c r="I334" s="61">
        <v>4</v>
      </c>
      <c r="J334" s="61">
        <v>5</v>
      </c>
      <c r="K334" s="114" t="s">
        <v>2</v>
      </c>
      <c r="L334" s="114"/>
      <c r="M334" s="61" t="s">
        <v>62</v>
      </c>
      <c r="N334" s="87" t="s">
        <v>63</v>
      </c>
    </row>
    <row r="335" spans="1:14">
      <c r="A335" s="56"/>
      <c r="B335" s="88" t="s">
        <v>64</v>
      </c>
      <c r="C335" s="63" t="str">
        <f>IF(C330&gt;"",C330,"")</f>
        <v>Koivumäki Jimi</v>
      </c>
      <c r="D335" s="63" t="str">
        <f>IF(G330&gt;"",G330,"")</f>
        <v>Moilanen Olavi</v>
      </c>
      <c r="E335" s="64"/>
      <c r="F335" s="65">
        <v>2</v>
      </c>
      <c r="G335" s="65">
        <v>3</v>
      </c>
      <c r="H335" s="65">
        <v>3</v>
      </c>
      <c r="I335" s="65"/>
      <c r="J335" s="65"/>
      <c r="K335" s="66">
        <f>IF(ISBLANK(F335),"",COUNTIF(F335:J335,"&gt;=0"))</f>
        <v>3</v>
      </c>
      <c r="L335" s="66">
        <f>IF(ISBLANK(F335),"",(IF(LEFT(F335,1)="-",1,0)+IF(LEFT(G335,1)="-",1,0)+IF(LEFT(H335,1)="-",1,0)+IF(LEFT(I335,1)="-",1,0)+IF(LEFT(J335,1)="-",1,0)))</f>
        <v>0</v>
      </c>
      <c r="M335" s="67">
        <f t="shared" ref="M335:N339" si="14">IF(K335=3,1,"")</f>
        <v>1</v>
      </c>
      <c r="N335" s="67" t="str">
        <f t="shared" si="14"/>
        <v/>
      </c>
    </row>
    <row r="336" spans="1:14">
      <c r="A336" s="56"/>
      <c r="B336" s="88" t="s">
        <v>65</v>
      </c>
      <c r="C336" s="63" t="str">
        <f>IF(C331&gt;"",C331,"")</f>
        <v>Lehtosaari Niko</v>
      </c>
      <c r="D336" s="63" t="str">
        <f>IF(G331&gt;"",G331,"")</f>
        <v>Kemppainen Lenni</v>
      </c>
      <c r="E336" s="64"/>
      <c r="F336" s="65">
        <v>-9</v>
      </c>
      <c r="G336" s="65">
        <v>-11</v>
      </c>
      <c r="H336" s="65">
        <v>5</v>
      </c>
      <c r="I336" s="65">
        <v>-7</v>
      </c>
      <c r="J336" s="65"/>
      <c r="K336" s="66">
        <f>IF(ISBLANK(F336),"",COUNTIF(F336:J336,"&gt;=0"))</f>
        <v>1</v>
      </c>
      <c r="L336" s="66">
        <f>IF(ISBLANK(F336),"",(IF(LEFT(F336,1)="-",1,0)+IF(LEFT(G336,1)="-",1,0)+IF(LEFT(H336,1)="-",1,0)+IF(LEFT(I336,1)="-",1,0)+IF(LEFT(J336,1)="-",1,0)))</f>
        <v>3</v>
      </c>
      <c r="M336" s="67" t="str">
        <f t="shared" si="14"/>
        <v/>
      </c>
      <c r="N336" s="67">
        <f t="shared" si="14"/>
        <v>1</v>
      </c>
    </row>
    <row r="337" spans="1:14">
      <c r="A337" s="56"/>
      <c r="B337" s="88" t="s">
        <v>66</v>
      </c>
      <c r="C337" s="63" t="str">
        <f>IF(C332&gt;"",C332,"")</f>
        <v>Koivumäki Joel</v>
      </c>
      <c r="D337" s="63" t="str">
        <f>IF(G332&gt;"",G332,"")</f>
        <v>Lehtinen Aapo</v>
      </c>
      <c r="E337" s="64"/>
      <c r="F337" s="65">
        <v>2</v>
      </c>
      <c r="G337" s="65">
        <v>4</v>
      </c>
      <c r="H337" s="65">
        <v>6</v>
      </c>
      <c r="I337" s="65"/>
      <c r="J337" s="65"/>
      <c r="K337" s="66">
        <f>IF(ISBLANK(F337),"",COUNTIF(F337:J337,"&gt;=0"))</f>
        <v>3</v>
      </c>
      <c r="L337" s="66">
        <f>IF(ISBLANK(F337),"",(IF(LEFT(F337,1)="-",1,0)+IF(LEFT(G337,1)="-",1,0)+IF(LEFT(H337,1)="-",1,0)+IF(LEFT(I337,1)="-",1,0)+IF(LEFT(J337,1)="-",1,0)))</f>
        <v>0</v>
      </c>
      <c r="M337" s="67">
        <f t="shared" si="14"/>
        <v>1</v>
      </c>
      <c r="N337" s="67" t="str">
        <f t="shared" si="14"/>
        <v/>
      </c>
    </row>
    <row r="338" spans="1:14">
      <c r="A338" s="56"/>
      <c r="B338" s="88" t="s">
        <v>67</v>
      </c>
      <c r="C338" s="63" t="str">
        <f>IF(C330&gt;"",C330,"")</f>
        <v>Koivumäki Jimi</v>
      </c>
      <c r="D338" s="63" t="str">
        <f>IF(G331&gt;"",G331,"")</f>
        <v>Kemppainen Lenni</v>
      </c>
      <c r="E338" s="64"/>
      <c r="F338" s="65">
        <v>7</v>
      </c>
      <c r="G338" s="65">
        <v>8</v>
      </c>
      <c r="H338" s="65">
        <v>6</v>
      </c>
      <c r="I338" s="65"/>
      <c r="J338" s="65"/>
      <c r="K338" s="66">
        <f>IF(ISBLANK(F338),"",COUNTIF(F338:J338,"&gt;=0"))</f>
        <v>3</v>
      </c>
      <c r="L338" s="66">
        <f>IF(ISBLANK(F338),"",(IF(LEFT(F338,1)="-",1,0)+IF(LEFT(G338,1)="-",1,0)+IF(LEFT(H338,1)="-",1,0)+IF(LEFT(I338,1)="-",1,0)+IF(LEFT(J338,1)="-",1,0)))</f>
        <v>0</v>
      </c>
      <c r="M338" s="67">
        <f t="shared" si="14"/>
        <v>1</v>
      </c>
      <c r="N338" s="67" t="str">
        <f t="shared" si="14"/>
        <v/>
      </c>
    </row>
    <row r="339" spans="1:14">
      <c r="A339" s="56"/>
      <c r="B339" s="88" t="s">
        <v>68</v>
      </c>
      <c r="C339" s="63" t="str">
        <f>IF(C331&gt;"",C331,"")</f>
        <v>Lehtosaari Niko</v>
      </c>
      <c r="D339" s="63" t="str">
        <f>IF(G330&gt;"",G330,"")</f>
        <v>Moilanen Olavi</v>
      </c>
      <c r="E339" s="64"/>
      <c r="F339" s="65"/>
      <c r="G339" s="65"/>
      <c r="H339" s="65"/>
      <c r="I339" s="65"/>
      <c r="J339" s="65"/>
      <c r="K339" s="66" t="str">
        <f>IF(ISBLANK(F339),"",COUNTIF(F339:J339,"&gt;=0"))</f>
        <v/>
      </c>
      <c r="L339" s="66" t="str">
        <f>IF(ISBLANK(F339),"",(IF(LEFT(F339,1)="-",1,0)+IF(LEFT(G339,1)="-",1,0)+IF(LEFT(H339,1)="-",1,0)+IF(LEFT(I339,1)="-",1,0)+IF(LEFT(J339,1)="-",1,0)))</f>
        <v/>
      </c>
      <c r="M339" s="67" t="str">
        <f t="shared" si="14"/>
        <v/>
      </c>
      <c r="N339" s="67" t="str">
        <f t="shared" si="14"/>
        <v/>
      </c>
    </row>
    <row r="340" spans="1:14">
      <c r="A340" s="56"/>
      <c r="B340" s="76"/>
      <c r="C340" s="75"/>
      <c r="D340" s="75"/>
      <c r="E340" s="75"/>
      <c r="F340" s="75"/>
      <c r="G340" s="75"/>
      <c r="H340" s="75"/>
      <c r="I340" s="115" t="s">
        <v>24</v>
      </c>
      <c r="J340" s="115"/>
      <c r="K340" s="68">
        <f>SUM(K335:K339)</f>
        <v>10</v>
      </c>
      <c r="L340" s="68">
        <f>SUM(L335:L339)</f>
        <v>3</v>
      </c>
      <c r="M340" s="68">
        <f>SUM(M335:M339)</f>
        <v>3</v>
      </c>
      <c r="N340" s="89">
        <f>SUM(N335:N339)</f>
        <v>1</v>
      </c>
    </row>
    <row r="341" spans="1:14">
      <c r="A341" s="56"/>
      <c r="B341" s="76" t="s">
        <v>69</v>
      </c>
      <c r="C341" s="75"/>
      <c r="D341" s="75"/>
      <c r="E341" s="75"/>
      <c r="F341" s="75"/>
      <c r="G341" s="75"/>
      <c r="H341" s="75"/>
      <c r="I341" s="75"/>
      <c r="J341" s="75"/>
      <c r="K341" s="75"/>
      <c r="L341" s="75"/>
      <c r="M341" s="75"/>
      <c r="N341" s="86"/>
    </row>
    <row r="342" spans="1:14">
      <c r="A342" s="56"/>
      <c r="B342" s="76" t="s">
        <v>70</v>
      </c>
      <c r="C342" s="75"/>
      <c r="D342" s="75" t="s">
        <v>71</v>
      </c>
      <c r="E342" s="75"/>
      <c r="F342" s="75"/>
      <c r="G342" s="75" t="s">
        <v>6</v>
      </c>
      <c r="H342" s="75"/>
      <c r="I342" s="75"/>
      <c r="J342" s="75" t="s">
        <v>72</v>
      </c>
      <c r="K342" s="75"/>
      <c r="L342" s="75"/>
      <c r="M342" s="75"/>
      <c r="N342" s="86"/>
    </row>
    <row r="343" spans="1:14" ht="15" thickBot="1">
      <c r="A343" s="56"/>
      <c r="B343" s="76"/>
      <c r="C343" s="75"/>
      <c r="D343" s="75"/>
      <c r="E343" s="75"/>
      <c r="F343" s="75"/>
      <c r="G343" s="75"/>
      <c r="H343" s="75"/>
      <c r="I343" s="75"/>
      <c r="J343" s="116" t="str">
        <f>IF(M340=3,C329,IF(N340=3,G329,""))</f>
        <v>TIP-70 1</v>
      </c>
      <c r="K343" s="116"/>
      <c r="L343" s="116"/>
      <c r="M343" s="116"/>
      <c r="N343" s="117"/>
    </row>
    <row r="344" spans="1:14">
      <c r="A344" s="56"/>
      <c r="B344" s="118" t="s">
        <v>77</v>
      </c>
      <c r="C344" s="119"/>
      <c r="D344" s="119"/>
      <c r="E344" s="119"/>
      <c r="F344" s="119"/>
      <c r="G344" s="119"/>
      <c r="H344" s="119"/>
      <c r="I344" s="119"/>
      <c r="J344" s="119"/>
      <c r="K344" s="119"/>
      <c r="L344" s="119"/>
      <c r="M344" s="119"/>
      <c r="N344" s="120"/>
    </row>
    <row r="345" spans="1:14">
      <c r="A345" s="56"/>
      <c r="B345" s="121"/>
      <c r="C345" s="122"/>
      <c r="D345" s="122"/>
      <c r="E345" s="122"/>
      <c r="F345" s="122"/>
      <c r="G345" s="122"/>
      <c r="H345" s="122"/>
      <c r="I345" s="122"/>
      <c r="J345" s="122"/>
      <c r="K345" s="122"/>
      <c r="L345" s="122"/>
      <c r="M345" s="122"/>
      <c r="N345" s="123"/>
    </row>
    <row r="346" spans="1:14">
      <c r="A346" s="56"/>
      <c r="B346" s="56"/>
      <c r="C346" s="56"/>
      <c r="D346" s="56"/>
      <c r="E346" s="56"/>
      <c r="F346" s="56"/>
      <c r="G346" s="56"/>
      <c r="H346" s="56"/>
      <c r="I346" s="56"/>
      <c r="J346" s="56"/>
      <c r="K346" s="56"/>
      <c r="L346" s="56"/>
      <c r="M346" s="56"/>
      <c r="N346" s="56"/>
    </row>
    <row r="347" spans="1:14">
      <c r="A347" s="56"/>
      <c r="B347" s="70"/>
      <c r="C347" s="71"/>
      <c r="D347" s="71"/>
      <c r="E347" s="71"/>
      <c r="F347" s="134" t="s">
        <v>48</v>
      </c>
      <c r="G347" s="134"/>
      <c r="H347" s="135" t="s">
        <v>18</v>
      </c>
      <c r="I347" s="135"/>
      <c r="J347" s="135"/>
      <c r="K347" s="135"/>
      <c r="L347" s="135"/>
      <c r="M347" s="135"/>
      <c r="N347" s="136"/>
    </row>
    <row r="348" spans="1:14">
      <c r="A348" s="56"/>
      <c r="B348" s="72"/>
      <c r="C348" s="73" t="s">
        <v>73</v>
      </c>
      <c r="D348" s="74"/>
      <c r="E348" s="75"/>
      <c r="F348" s="137" t="s">
        <v>49</v>
      </c>
      <c r="G348" s="137"/>
      <c r="H348" s="138" t="s">
        <v>5</v>
      </c>
      <c r="I348" s="138"/>
      <c r="J348" s="138"/>
      <c r="K348" s="138"/>
      <c r="L348" s="138"/>
      <c r="M348" s="138"/>
      <c r="N348" s="139"/>
    </row>
    <row r="349" spans="1:14">
      <c r="A349" s="56"/>
      <c r="B349" s="76"/>
      <c r="C349" s="77"/>
      <c r="D349" s="75"/>
      <c r="E349" s="75"/>
      <c r="F349" s="137" t="s">
        <v>50</v>
      </c>
      <c r="G349" s="137"/>
      <c r="H349" s="140" t="s">
        <v>122</v>
      </c>
      <c r="I349" s="140"/>
      <c r="J349" s="140"/>
      <c r="K349" s="140"/>
      <c r="L349" s="140"/>
      <c r="M349" s="140"/>
      <c r="N349" s="141"/>
    </row>
    <row r="350" spans="1:14" ht="15" thickBot="1">
      <c r="A350" s="56"/>
      <c r="B350" s="72"/>
      <c r="C350" s="74"/>
      <c r="D350" s="75"/>
      <c r="E350" s="75"/>
      <c r="F350" s="124" t="s">
        <v>51</v>
      </c>
      <c r="G350" s="124"/>
      <c r="H350" s="125">
        <v>45003</v>
      </c>
      <c r="I350" s="125"/>
      <c r="J350" s="125"/>
      <c r="K350" s="69" t="s">
        <v>52</v>
      </c>
      <c r="L350" s="126"/>
      <c r="M350" s="126"/>
      <c r="N350" s="127"/>
    </row>
    <row r="351" spans="1:14" ht="15" thickTop="1">
      <c r="A351" s="56"/>
      <c r="B351" s="78"/>
      <c r="C351" s="75"/>
      <c r="D351" s="75"/>
      <c r="E351" s="75"/>
      <c r="F351" s="79"/>
      <c r="G351" s="75"/>
      <c r="H351" s="75"/>
      <c r="I351" s="58"/>
      <c r="J351" s="58"/>
      <c r="K351" s="58"/>
      <c r="L351" s="58"/>
      <c r="M351" s="58"/>
      <c r="N351" s="80"/>
    </row>
    <row r="352" spans="1:14" ht="15" thickBot="1">
      <c r="A352" s="56"/>
      <c r="B352" s="81" t="s">
        <v>53</v>
      </c>
      <c r="C352" s="128" t="s">
        <v>37</v>
      </c>
      <c r="D352" s="128"/>
      <c r="E352" s="59"/>
      <c r="F352" s="110" t="s">
        <v>54</v>
      </c>
      <c r="G352" s="129" t="s">
        <v>44</v>
      </c>
      <c r="H352" s="129"/>
      <c r="I352" s="129"/>
      <c r="J352" s="129"/>
      <c r="K352" s="129"/>
      <c r="L352" s="129"/>
      <c r="M352" s="129"/>
      <c r="N352" s="130"/>
    </row>
    <row r="353" spans="1:14">
      <c r="A353" s="56"/>
      <c r="B353" s="82" t="s">
        <v>55</v>
      </c>
      <c r="C353" s="131" t="s">
        <v>190</v>
      </c>
      <c r="D353" s="131"/>
      <c r="E353" s="60"/>
      <c r="F353" s="83" t="s">
        <v>56</v>
      </c>
      <c r="G353" s="132" t="s">
        <v>152</v>
      </c>
      <c r="H353" s="132"/>
      <c r="I353" s="132"/>
      <c r="J353" s="132"/>
      <c r="K353" s="132"/>
      <c r="L353" s="132"/>
      <c r="M353" s="132"/>
      <c r="N353" s="133"/>
    </row>
    <row r="354" spans="1:14">
      <c r="A354" s="56"/>
      <c r="B354" s="84" t="s">
        <v>57</v>
      </c>
      <c r="C354" s="111" t="s">
        <v>174</v>
      </c>
      <c r="D354" s="111"/>
      <c r="E354" s="60"/>
      <c r="F354" s="61" t="s">
        <v>58</v>
      </c>
      <c r="G354" s="112" t="s">
        <v>150</v>
      </c>
      <c r="H354" s="112"/>
      <c r="I354" s="112"/>
      <c r="J354" s="112"/>
      <c r="K354" s="112"/>
      <c r="L354" s="112"/>
      <c r="M354" s="112"/>
      <c r="N354" s="113"/>
    </row>
    <row r="355" spans="1:14">
      <c r="A355" s="56"/>
      <c r="B355" s="84" t="s">
        <v>59</v>
      </c>
      <c r="C355" s="111" t="s">
        <v>175</v>
      </c>
      <c r="D355" s="111"/>
      <c r="E355" s="60"/>
      <c r="F355" s="62" t="s">
        <v>60</v>
      </c>
      <c r="G355" s="112" t="s">
        <v>151</v>
      </c>
      <c r="H355" s="112"/>
      <c r="I355" s="112"/>
      <c r="J355" s="112"/>
      <c r="K355" s="112"/>
      <c r="L355" s="112"/>
      <c r="M355" s="112"/>
      <c r="N355" s="113"/>
    </row>
    <row r="356" spans="1:14">
      <c r="A356" s="56"/>
      <c r="B356" s="76"/>
      <c r="C356" s="75"/>
      <c r="D356" s="75"/>
      <c r="E356" s="75"/>
      <c r="F356" s="79"/>
      <c r="G356" s="79"/>
      <c r="H356" s="79"/>
      <c r="I356" s="79"/>
      <c r="J356" s="75"/>
      <c r="K356" s="75"/>
      <c r="L356" s="75"/>
      <c r="M356" s="85"/>
      <c r="N356" s="86"/>
    </row>
    <row r="357" spans="1:14">
      <c r="A357" s="56"/>
      <c r="B357" s="100" t="s">
        <v>61</v>
      </c>
      <c r="C357" s="75"/>
      <c r="D357" s="75"/>
      <c r="E357" s="75"/>
      <c r="F357" s="61">
        <v>1</v>
      </c>
      <c r="G357" s="61">
        <v>2</v>
      </c>
      <c r="H357" s="61">
        <v>3</v>
      </c>
      <c r="I357" s="61">
        <v>4</v>
      </c>
      <c r="J357" s="61">
        <v>5</v>
      </c>
      <c r="K357" s="114" t="s">
        <v>2</v>
      </c>
      <c r="L357" s="114"/>
      <c r="M357" s="61" t="s">
        <v>62</v>
      </c>
      <c r="N357" s="87" t="s">
        <v>63</v>
      </c>
    </row>
    <row r="358" spans="1:14">
      <c r="A358" s="56"/>
      <c r="B358" s="88" t="s">
        <v>64</v>
      </c>
      <c r="C358" s="63" t="str">
        <f>IF(C353&gt;"",C353,"")</f>
        <v>Oinas Luka</v>
      </c>
      <c r="D358" s="63" t="str">
        <f>IF(G353&gt;"",G353,"")</f>
        <v>Koivumäki Joel</v>
      </c>
      <c r="E358" s="64"/>
      <c r="F358" s="65">
        <v>6</v>
      </c>
      <c r="G358" s="65">
        <v>2</v>
      </c>
      <c r="H358" s="65">
        <v>5</v>
      </c>
      <c r="I358" s="65"/>
      <c r="J358" s="65"/>
      <c r="K358" s="66">
        <f>IF(ISBLANK(F358),"",COUNTIF(F358:J358,"&gt;=0"))</f>
        <v>3</v>
      </c>
      <c r="L358" s="66">
        <f>IF(ISBLANK(F358),"",(IF(LEFT(F358,1)="-",1,0)+IF(LEFT(G358,1)="-",1,0)+IF(LEFT(H358,1)="-",1,0)+IF(LEFT(I358,1)="-",1,0)+IF(LEFT(J358,1)="-",1,0)))</f>
        <v>0</v>
      </c>
      <c r="M358" s="67">
        <f t="shared" ref="M358:N362" si="15">IF(K358=3,1,"")</f>
        <v>1</v>
      </c>
      <c r="N358" s="67" t="str">
        <f t="shared" si="15"/>
        <v/>
      </c>
    </row>
    <row r="359" spans="1:14">
      <c r="A359" s="56"/>
      <c r="B359" s="88" t="s">
        <v>65</v>
      </c>
      <c r="C359" s="63" t="str">
        <f>IF(C354&gt;"",C354,"")</f>
        <v>Mäkelä Eetu</v>
      </c>
      <c r="D359" s="63" t="str">
        <f>IF(G354&gt;"",G354,"")</f>
        <v>Koivumäki Jimi</v>
      </c>
      <c r="E359" s="64"/>
      <c r="F359" s="65">
        <v>-5</v>
      </c>
      <c r="G359" s="65">
        <v>-4</v>
      </c>
      <c r="H359" s="65">
        <v>-3</v>
      </c>
      <c r="I359" s="65"/>
      <c r="J359" s="65"/>
      <c r="K359" s="66">
        <f>IF(ISBLANK(F359),"",COUNTIF(F359:J359,"&gt;=0"))</f>
        <v>0</v>
      </c>
      <c r="L359" s="66">
        <f>IF(ISBLANK(F359),"",(IF(LEFT(F359,1)="-",1,0)+IF(LEFT(G359,1)="-",1,0)+IF(LEFT(H359,1)="-",1,0)+IF(LEFT(I359,1)="-",1,0)+IF(LEFT(J359,1)="-",1,0)))</f>
        <v>3</v>
      </c>
      <c r="M359" s="67" t="str">
        <f t="shared" si="15"/>
        <v/>
      </c>
      <c r="N359" s="67">
        <f t="shared" si="15"/>
        <v>1</v>
      </c>
    </row>
    <row r="360" spans="1:14">
      <c r="A360" s="56"/>
      <c r="B360" s="88" t="s">
        <v>66</v>
      </c>
      <c r="C360" s="63" t="str">
        <f>IF(C355&gt;"",C355,"")</f>
        <v>Niemelä Konsta</v>
      </c>
      <c r="D360" s="63" t="str">
        <f>IF(G355&gt;"",G355,"")</f>
        <v>Lehtosaari Niko</v>
      </c>
      <c r="E360" s="64"/>
      <c r="F360" s="65">
        <v>0</v>
      </c>
      <c r="G360" s="65">
        <v>9</v>
      </c>
      <c r="H360" s="65">
        <v>6</v>
      </c>
      <c r="I360" s="65"/>
      <c r="J360" s="65"/>
      <c r="K360" s="66">
        <f>IF(ISBLANK(F360),"",COUNTIF(F360:J360,"&gt;=0"))</f>
        <v>3</v>
      </c>
      <c r="L360" s="66">
        <f>IF(ISBLANK(F360),"",(IF(LEFT(F360,1)="-",1,0)+IF(LEFT(G360,1)="-",1,0)+IF(LEFT(H360,1)="-",1,0)+IF(LEFT(I360,1)="-",1,0)+IF(LEFT(J360,1)="-",1,0)))</f>
        <v>0</v>
      </c>
      <c r="M360" s="67">
        <f t="shared" si="15"/>
        <v>1</v>
      </c>
      <c r="N360" s="67" t="str">
        <f t="shared" si="15"/>
        <v/>
      </c>
    </row>
    <row r="361" spans="1:14">
      <c r="A361" s="56"/>
      <c r="B361" s="88" t="s">
        <v>67</v>
      </c>
      <c r="C361" s="63" t="str">
        <f>IF(C353&gt;"",C353,"")</f>
        <v>Oinas Luka</v>
      </c>
      <c r="D361" s="63" t="str">
        <f>IF(G354&gt;"",G354,"")</f>
        <v>Koivumäki Jimi</v>
      </c>
      <c r="E361" s="64"/>
      <c r="F361" s="65">
        <v>7</v>
      </c>
      <c r="G361" s="65">
        <v>-9</v>
      </c>
      <c r="H361" s="65">
        <v>6</v>
      </c>
      <c r="I361" s="65">
        <v>5</v>
      </c>
      <c r="J361" s="65"/>
      <c r="K361" s="66">
        <f>IF(ISBLANK(F361),"",COUNTIF(F361:J361,"&gt;=0"))</f>
        <v>3</v>
      </c>
      <c r="L361" s="66">
        <f>IF(ISBLANK(F361),"",(IF(LEFT(F361,1)="-",1,0)+IF(LEFT(G361,1)="-",1,0)+IF(LEFT(H361,1)="-",1,0)+IF(LEFT(I361,1)="-",1,0)+IF(LEFT(J361,1)="-",1,0)))</f>
        <v>1</v>
      </c>
      <c r="M361" s="67">
        <f t="shared" si="15"/>
        <v>1</v>
      </c>
      <c r="N361" s="67" t="str">
        <f t="shared" si="15"/>
        <v/>
      </c>
    </row>
    <row r="362" spans="1:14">
      <c r="A362" s="56"/>
      <c r="B362" s="88" t="s">
        <v>68</v>
      </c>
      <c r="C362" s="63" t="str">
        <f>IF(C354&gt;"",C354,"")</f>
        <v>Mäkelä Eetu</v>
      </c>
      <c r="D362" s="63" t="str">
        <f>IF(G353&gt;"",G353,"")</f>
        <v>Koivumäki Joel</v>
      </c>
      <c r="E362" s="64"/>
      <c r="F362" s="65"/>
      <c r="G362" s="65"/>
      <c r="H362" s="65"/>
      <c r="I362" s="65"/>
      <c r="J362" s="65"/>
      <c r="K362" s="66" t="str">
        <f>IF(ISBLANK(F362),"",COUNTIF(F362:J362,"&gt;=0"))</f>
        <v/>
      </c>
      <c r="L362" s="66" t="str">
        <f>IF(ISBLANK(F362),"",(IF(LEFT(F362,1)="-",1,0)+IF(LEFT(G362,1)="-",1,0)+IF(LEFT(H362,1)="-",1,0)+IF(LEFT(I362,1)="-",1,0)+IF(LEFT(J362,1)="-",1,0)))</f>
        <v/>
      </c>
      <c r="M362" s="67" t="str">
        <f t="shared" si="15"/>
        <v/>
      </c>
      <c r="N362" s="67" t="str">
        <f t="shared" si="15"/>
        <v/>
      </c>
    </row>
    <row r="363" spans="1:14">
      <c r="A363" s="56"/>
      <c r="B363" s="76"/>
      <c r="C363" s="75"/>
      <c r="D363" s="75"/>
      <c r="E363" s="75"/>
      <c r="F363" s="75"/>
      <c r="G363" s="75"/>
      <c r="H363" s="75"/>
      <c r="I363" s="115" t="s">
        <v>24</v>
      </c>
      <c r="J363" s="115"/>
      <c r="K363" s="68">
        <f>SUM(K358:K362)</f>
        <v>9</v>
      </c>
      <c r="L363" s="68">
        <f>SUM(L358:L362)</f>
        <v>4</v>
      </c>
      <c r="M363" s="68">
        <f>SUM(M358:M362)</f>
        <v>3</v>
      </c>
      <c r="N363" s="89">
        <f>SUM(N358:N362)</f>
        <v>1</v>
      </c>
    </row>
    <row r="364" spans="1:14">
      <c r="A364" s="56"/>
      <c r="B364" s="76" t="s">
        <v>69</v>
      </c>
      <c r="C364" s="75"/>
      <c r="D364" s="75"/>
      <c r="E364" s="75"/>
      <c r="F364" s="75"/>
      <c r="G364" s="75"/>
      <c r="H364" s="75"/>
      <c r="I364" s="75"/>
      <c r="J364" s="75"/>
      <c r="K364" s="75"/>
      <c r="L364" s="75"/>
      <c r="M364" s="75"/>
      <c r="N364" s="86"/>
    </row>
    <row r="365" spans="1:14">
      <c r="A365" s="56"/>
      <c r="B365" s="76" t="s">
        <v>70</v>
      </c>
      <c r="C365" s="75"/>
      <c r="D365" s="75" t="s">
        <v>71</v>
      </c>
      <c r="E365" s="75"/>
      <c r="F365" s="75"/>
      <c r="G365" s="75" t="s">
        <v>6</v>
      </c>
      <c r="H365" s="75"/>
      <c r="I365" s="75"/>
      <c r="J365" s="75" t="s">
        <v>72</v>
      </c>
      <c r="K365" s="75"/>
      <c r="L365" s="75"/>
      <c r="M365" s="75"/>
      <c r="N365" s="86"/>
    </row>
    <row r="366" spans="1:14" ht="15" thickBot="1">
      <c r="A366" s="56"/>
      <c r="B366" s="76"/>
      <c r="C366" s="75"/>
      <c r="D366" s="75"/>
      <c r="E366" s="75"/>
      <c r="F366" s="75"/>
      <c r="G366" s="75"/>
      <c r="H366" s="75"/>
      <c r="I366" s="75"/>
      <c r="J366" s="116" t="str">
        <f>IF(M363=3,C352,IF(N363=3,G352,""))</f>
        <v>OPT-86 1</v>
      </c>
      <c r="K366" s="116"/>
      <c r="L366" s="116"/>
      <c r="M366" s="116"/>
      <c r="N366" s="117"/>
    </row>
    <row r="367" spans="1:14">
      <c r="A367" s="56"/>
      <c r="B367" s="118" t="s">
        <v>77</v>
      </c>
      <c r="C367" s="119"/>
      <c r="D367" s="119"/>
      <c r="E367" s="119"/>
      <c r="F367" s="119"/>
      <c r="G367" s="119"/>
      <c r="H367" s="119"/>
      <c r="I367" s="119"/>
      <c r="J367" s="119"/>
      <c r="K367" s="119"/>
      <c r="L367" s="119"/>
      <c r="M367" s="119"/>
      <c r="N367" s="120"/>
    </row>
    <row r="368" spans="1:14">
      <c r="A368" s="56"/>
      <c r="B368" s="121"/>
      <c r="C368" s="122"/>
      <c r="D368" s="122"/>
      <c r="E368" s="122"/>
      <c r="F368" s="122"/>
      <c r="G368" s="122"/>
      <c r="H368" s="122"/>
      <c r="I368" s="122"/>
      <c r="J368" s="122"/>
      <c r="K368" s="122"/>
      <c r="L368" s="122"/>
      <c r="M368" s="122"/>
      <c r="N368" s="123"/>
    </row>
  </sheetData>
  <mergeCells count="336">
    <mergeCell ref="F2:G2"/>
    <mergeCell ref="H2:N2"/>
    <mergeCell ref="F3:G3"/>
    <mergeCell ref="H3:N3"/>
    <mergeCell ref="F4:G4"/>
    <mergeCell ref="H4:N4"/>
    <mergeCell ref="C9:D9"/>
    <mergeCell ref="G9:N9"/>
    <mergeCell ref="C10:D10"/>
    <mergeCell ref="G10:N10"/>
    <mergeCell ref="K12:L12"/>
    <mergeCell ref="I18:J18"/>
    <mergeCell ref="F5:G5"/>
    <mergeCell ref="H5:J5"/>
    <mergeCell ref="L5:N5"/>
    <mergeCell ref="C7:D7"/>
    <mergeCell ref="G7:N7"/>
    <mergeCell ref="C8:D8"/>
    <mergeCell ref="G8:N8"/>
    <mergeCell ref="F27:G27"/>
    <mergeCell ref="H27:N27"/>
    <mergeCell ref="F28:G28"/>
    <mergeCell ref="H28:J28"/>
    <mergeCell ref="L28:N28"/>
    <mergeCell ref="C30:D30"/>
    <mergeCell ref="G30:N30"/>
    <mergeCell ref="J21:N21"/>
    <mergeCell ref="B22:N23"/>
    <mergeCell ref="F25:G25"/>
    <mergeCell ref="H25:N25"/>
    <mergeCell ref="F26:G26"/>
    <mergeCell ref="H26:N26"/>
    <mergeCell ref="K35:L35"/>
    <mergeCell ref="I41:J41"/>
    <mergeCell ref="J44:N44"/>
    <mergeCell ref="B45:N46"/>
    <mergeCell ref="F48:G48"/>
    <mergeCell ref="H48:N48"/>
    <mergeCell ref="C31:D31"/>
    <mergeCell ref="G31:N31"/>
    <mergeCell ref="C32:D32"/>
    <mergeCell ref="G32:N32"/>
    <mergeCell ref="C33:D33"/>
    <mergeCell ref="G33:N33"/>
    <mergeCell ref="C53:D53"/>
    <mergeCell ref="G53:N53"/>
    <mergeCell ref="C54:D54"/>
    <mergeCell ref="G54:N54"/>
    <mergeCell ref="C55:D55"/>
    <mergeCell ref="G55:N55"/>
    <mergeCell ref="F49:G49"/>
    <mergeCell ref="H49:N49"/>
    <mergeCell ref="F50:G50"/>
    <mergeCell ref="H50:N50"/>
    <mergeCell ref="F51:G51"/>
    <mergeCell ref="H51:J51"/>
    <mergeCell ref="L51:N51"/>
    <mergeCell ref="F71:G71"/>
    <mergeCell ref="H71:N71"/>
    <mergeCell ref="F72:G72"/>
    <mergeCell ref="H72:N72"/>
    <mergeCell ref="F73:G73"/>
    <mergeCell ref="H73:N73"/>
    <mergeCell ref="C56:D56"/>
    <mergeCell ref="G56:N56"/>
    <mergeCell ref="K58:L58"/>
    <mergeCell ref="I64:J64"/>
    <mergeCell ref="J67:N67"/>
    <mergeCell ref="B68:N69"/>
    <mergeCell ref="C78:D78"/>
    <mergeCell ref="G78:N78"/>
    <mergeCell ref="C79:D79"/>
    <mergeCell ref="G79:N79"/>
    <mergeCell ref="K81:L81"/>
    <mergeCell ref="I87:J87"/>
    <mergeCell ref="F74:G74"/>
    <mergeCell ref="H74:J74"/>
    <mergeCell ref="L74:N74"/>
    <mergeCell ref="C76:D76"/>
    <mergeCell ref="G76:N76"/>
    <mergeCell ref="C77:D77"/>
    <mergeCell ref="G77:N77"/>
    <mergeCell ref="F96:G96"/>
    <mergeCell ref="H96:N96"/>
    <mergeCell ref="F97:G97"/>
    <mergeCell ref="H97:J97"/>
    <mergeCell ref="L97:N97"/>
    <mergeCell ref="C99:D99"/>
    <mergeCell ref="G99:N99"/>
    <mergeCell ref="J90:N90"/>
    <mergeCell ref="B91:N92"/>
    <mergeCell ref="F94:G94"/>
    <mergeCell ref="H94:N94"/>
    <mergeCell ref="F95:G95"/>
    <mergeCell ref="H95:N95"/>
    <mergeCell ref="K104:L104"/>
    <mergeCell ref="I110:J110"/>
    <mergeCell ref="J113:N113"/>
    <mergeCell ref="B114:N115"/>
    <mergeCell ref="F117:G117"/>
    <mergeCell ref="H117:N117"/>
    <mergeCell ref="C100:D100"/>
    <mergeCell ref="G100:N100"/>
    <mergeCell ref="C101:D101"/>
    <mergeCell ref="G101:N101"/>
    <mergeCell ref="C102:D102"/>
    <mergeCell ref="G102:N102"/>
    <mergeCell ref="C122:D122"/>
    <mergeCell ref="G122:N122"/>
    <mergeCell ref="C123:D123"/>
    <mergeCell ref="G123:N123"/>
    <mergeCell ref="C124:D124"/>
    <mergeCell ref="G124:N124"/>
    <mergeCell ref="F118:G118"/>
    <mergeCell ref="H118:N118"/>
    <mergeCell ref="F119:G119"/>
    <mergeCell ref="H119:N119"/>
    <mergeCell ref="F120:G120"/>
    <mergeCell ref="H120:J120"/>
    <mergeCell ref="L120:N120"/>
    <mergeCell ref="F140:G140"/>
    <mergeCell ref="H140:N140"/>
    <mergeCell ref="F141:G141"/>
    <mergeCell ref="H141:N141"/>
    <mergeCell ref="F142:G142"/>
    <mergeCell ref="H142:N142"/>
    <mergeCell ref="C125:D125"/>
    <mergeCell ref="G125:N125"/>
    <mergeCell ref="K127:L127"/>
    <mergeCell ref="I133:J133"/>
    <mergeCell ref="J136:N136"/>
    <mergeCell ref="B137:N138"/>
    <mergeCell ref="C147:D147"/>
    <mergeCell ref="G147:N147"/>
    <mergeCell ref="C148:D148"/>
    <mergeCell ref="G148:N148"/>
    <mergeCell ref="K150:L150"/>
    <mergeCell ref="I156:J156"/>
    <mergeCell ref="F143:G143"/>
    <mergeCell ref="H143:J143"/>
    <mergeCell ref="L143:N143"/>
    <mergeCell ref="C145:D145"/>
    <mergeCell ref="G145:N145"/>
    <mergeCell ref="C146:D146"/>
    <mergeCell ref="G146:N146"/>
    <mergeCell ref="F165:G165"/>
    <mergeCell ref="H165:N165"/>
    <mergeCell ref="F166:G166"/>
    <mergeCell ref="H166:J166"/>
    <mergeCell ref="L166:N166"/>
    <mergeCell ref="C168:D168"/>
    <mergeCell ref="G168:N168"/>
    <mergeCell ref="J159:N159"/>
    <mergeCell ref="B160:N161"/>
    <mergeCell ref="F163:G163"/>
    <mergeCell ref="H163:N163"/>
    <mergeCell ref="F164:G164"/>
    <mergeCell ref="H164:N164"/>
    <mergeCell ref="K173:L173"/>
    <mergeCell ref="I179:J179"/>
    <mergeCell ref="J182:N182"/>
    <mergeCell ref="B183:N184"/>
    <mergeCell ref="F186:G186"/>
    <mergeCell ref="H186:N186"/>
    <mergeCell ref="C169:D169"/>
    <mergeCell ref="G169:N169"/>
    <mergeCell ref="C170:D170"/>
    <mergeCell ref="G170:N170"/>
    <mergeCell ref="C171:D171"/>
    <mergeCell ref="G171:N171"/>
    <mergeCell ref="C191:D191"/>
    <mergeCell ref="G191:N191"/>
    <mergeCell ref="C192:D192"/>
    <mergeCell ref="G192:N192"/>
    <mergeCell ref="C193:D193"/>
    <mergeCell ref="G193:N193"/>
    <mergeCell ref="F187:G187"/>
    <mergeCell ref="H187:N187"/>
    <mergeCell ref="F188:G188"/>
    <mergeCell ref="H188:N188"/>
    <mergeCell ref="F189:G189"/>
    <mergeCell ref="H189:J189"/>
    <mergeCell ref="L189:N189"/>
    <mergeCell ref="F209:G209"/>
    <mergeCell ref="H209:N209"/>
    <mergeCell ref="F210:G210"/>
    <mergeCell ref="H210:N210"/>
    <mergeCell ref="F211:G211"/>
    <mergeCell ref="H211:N211"/>
    <mergeCell ref="C194:D194"/>
    <mergeCell ref="G194:N194"/>
    <mergeCell ref="K196:L196"/>
    <mergeCell ref="I202:J202"/>
    <mergeCell ref="J205:N205"/>
    <mergeCell ref="B206:N207"/>
    <mergeCell ref="C216:D216"/>
    <mergeCell ref="G216:N216"/>
    <mergeCell ref="C217:D217"/>
    <mergeCell ref="G217:N217"/>
    <mergeCell ref="K219:L219"/>
    <mergeCell ref="I225:J225"/>
    <mergeCell ref="F212:G212"/>
    <mergeCell ref="H212:J212"/>
    <mergeCell ref="L212:N212"/>
    <mergeCell ref="C214:D214"/>
    <mergeCell ref="G214:N214"/>
    <mergeCell ref="C215:D215"/>
    <mergeCell ref="G215:N215"/>
    <mergeCell ref="F234:G234"/>
    <mergeCell ref="H234:N234"/>
    <mergeCell ref="F235:G235"/>
    <mergeCell ref="H235:J235"/>
    <mergeCell ref="L235:N235"/>
    <mergeCell ref="C237:D237"/>
    <mergeCell ref="G237:N237"/>
    <mergeCell ref="J228:N228"/>
    <mergeCell ref="B229:N230"/>
    <mergeCell ref="F232:G232"/>
    <mergeCell ref="H232:N232"/>
    <mergeCell ref="F233:G233"/>
    <mergeCell ref="H233:N233"/>
    <mergeCell ref="K242:L242"/>
    <mergeCell ref="I248:J248"/>
    <mergeCell ref="J251:N251"/>
    <mergeCell ref="B252:N253"/>
    <mergeCell ref="F255:G255"/>
    <mergeCell ref="H255:N255"/>
    <mergeCell ref="C238:D238"/>
    <mergeCell ref="G238:N238"/>
    <mergeCell ref="C239:D239"/>
    <mergeCell ref="G239:N239"/>
    <mergeCell ref="C240:D240"/>
    <mergeCell ref="G240:N240"/>
    <mergeCell ref="C260:D260"/>
    <mergeCell ref="G260:N260"/>
    <mergeCell ref="C261:D261"/>
    <mergeCell ref="G261:N261"/>
    <mergeCell ref="C262:D262"/>
    <mergeCell ref="G262:N262"/>
    <mergeCell ref="F256:G256"/>
    <mergeCell ref="H256:N256"/>
    <mergeCell ref="F257:G257"/>
    <mergeCell ref="H257:N257"/>
    <mergeCell ref="F258:G258"/>
    <mergeCell ref="H258:J258"/>
    <mergeCell ref="L258:N258"/>
    <mergeCell ref="F278:G278"/>
    <mergeCell ref="H278:N278"/>
    <mergeCell ref="F279:G279"/>
    <mergeCell ref="H279:N279"/>
    <mergeCell ref="F280:G280"/>
    <mergeCell ref="H280:N280"/>
    <mergeCell ref="C263:D263"/>
    <mergeCell ref="G263:N263"/>
    <mergeCell ref="K265:L265"/>
    <mergeCell ref="I271:J271"/>
    <mergeCell ref="J274:N274"/>
    <mergeCell ref="B275:N276"/>
    <mergeCell ref="C285:D285"/>
    <mergeCell ref="G285:N285"/>
    <mergeCell ref="C286:D286"/>
    <mergeCell ref="G286:N286"/>
    <mergeCell ref="K288:L288"/>
    <mergeCell ref="I294:J294"/>
    <mergeCell ref="F281:G281"/>
    <mergeCell ref="H281:J281"/>
    <mergeCell ref="L281:N281"/>
    <mergeCell ref="C283:D283"/>
    <mergeCell ref="G283:N283"/>
    <mergeCell ref="C284:D284"/>
    <mergeCell ref="G284:N284"/>
    <mergeCell ref="F303:G303"/>
    <mergeCell ref="H303:N303"/>
    <mergeCell ref="F304:G304"/>
    <mergeCell ref="H304:J304"/>
    <mergeCell ref="L304:N304"/>
    <mergeCell ref="C306:D306"/>
    <mergeCell ref="G306:N306"/>
    <mergeCell ref="J297:N297"/>
    <mergeCell ref="B298:N299"/>
    <mergeCell ref="F301:G301"/>
    <mergeCell ref="H301:N301"/>
    <mergeCell ref="F302:G302"/>
    <mergeCell ref="H302:N302"/>
    <mergeCell ref="K311:L311"/>
    <mergeCell ref="I317:J317"/>
    <mergeCell ref="J320:N320"/>
    <mergeCell ref="B321:N322"/>
    <mergeCell ref="F324:G324"/>
    <mergeCell ref="H324:N324"/>
    <mergeCell ref="C307:D307"/>
    <mergeCell ref="G307:N307"/>
    <mergeCell ref="C308:D308"/>
    <mergeCell ref="G308:N308"/>
    <mergeCell ref="C309:D309"/>
    <mergeCell ref="G309:N309"/>
    <mergeCell ref="C329:D329"/>
    <mergeCell ref="G329:N329"/>
    <mergeCell ref="C330:D330"/>
    <mergeCell ref="G330:N330"/>
    <mergeCell ref="C331:D331"/>
    <mergeCell ref="G331:N331"/>
    <mergeCell ref="F325:G325"/>
    <mergeCell ref="H325:N325"/>
    <mergeCell ref="F326:G326"/>
    <mergeCell ref="H326:N326"/>
    <mergeCell ref="F327:G327"/>
    <mergeCell ref="H327:J327"/>
    <mergeCell ref="L327:N327"/>
    <mergeCell ref="F347:G347"/>
    <mergeCell ref="H347:N347"/>
    <mergeCell ref="F348:G348"/>
    <mergeCell ref="H348:N348"/>
    <mergeCell ref="F349:G349"/>
    <mergeCell ref="H349:N349"/>
    <mergeCell ref="C332:D332"/>
    <mergeCell ref="G332:N332"/>
    <mergeCell ref="K334:L334"/>
    <mergeCell ref="I340:J340"/>
    <mergeCell ref="J343:N343"/>
    <mergeCell ref="B344:N345"/>
    <mergeCell ref="J366:N366"/>
    <mergeCell ref="B367:N368"/>
    <mergeCell ref="C354:D354"/>
    <mergeCell ref="G354:N354"/>
    <mergeCell ref="C355:D355"/>
    <mergeCell ref="G355:N355"/>
    <mergeCell ref="K357:L357"/>
    <mergeCell ref="I363:J363"/>
    <mergeCell ref="F350:G350"/>
    <mergeCell ref="H350:J350"/>
    <mergeCell ref="L350:N350"/>
    <mergeCell ref="C352:D352"/>
    <mergeCell ref="G352:N352"/>
    <mergeCell ref="C353:D353"/>
    <mergeCell ref="G353:N353"/>
  </mergeCells>
  <pageMargins left="0.7" right="0.7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12</vt:i4>
      </vt:variant>
    </vt:vector>
  </HeadingPairs>
  <TitlesOfParts>
    <vt:vector size="12" baseType="lpstr">
      <vt:lpstr>M15 Joukkue poolit</vt:lpstr>
      <vt:lpstr>M15 Joukkue jatkocup</vt:lpstr>
      <vt:lpstr>M15 Joukkue ottelukaaviot</vt:lpstr>
      <vt:lpstr>N15 Joukkue poolit</vt:lpstr>
      <vt:lpstr>N15 Joukkue jatkocup</vt:lpstr>
      <vt:lpstr>N15 Joukkue ottelukaaviot</vt:lpstr>
      <vt:lpstr>M13 Joukkue poolit</vt:lpstr>
      <vt:lpstr>M13 Joukkue jatkocup</vt:lpstr>
      <vt:lpstr>M13 Joukkue ottelukaaviot</vt:lpstr>
      <vt:lpstr>N13 Joukkue poolit</vt:lpstr>
      <vt:lpstr>N13 Joukkue jatkocup</vt:lpstr>
      <vt:lpstr>N13 Joukkue ottelukaaviot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Soine Toni (Pp-Laskenta)</dc:creator>
  <cp:lastModifiedBy>Toni Soine</cp:lastModifiedBy>
  <cp:lastPrinted>2023-03-17T19:33:38Z</cp:lastPrinted>
  <dcterms:created xsi:type="dcterms:W3CDTF">2023-03-15T13:44:38Z</dcterms:created>
  <dcterms:modified xsi:type="dcterms:W3CDTF">2023-03-18T18:09:21Z</dcterms:modified>
</cp:coreProperties>
</file>